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8" i="12" l="1"/>
  <c r="G37" i="12"/>
  <c r="G36" i="12"/>
  <c r="Y26" i="11" l="1"/>
  <c r="X26" i="11"/>
  <c r="AE25" i="11"/>
  <c r="AC25" i="11"/>
  <c r="AB25" i="11"/>
  <c r="X25" i="11"/>
  <c r="Y24" i="11"/>
  <c r="X24" i="11"/>
  <c r="R24" i="11"/>
  <c r="P24" i="11"/>
  <c r="K30" i="13" l="1"/>
  <c r="K52" i="13" s="1"/>
  <c r="K24" i="13"/>
  <c r="C30" i="13"/>
  <c r="C52" i="13" s="1"/>
  <c r="C24" i="13"/>
  <c r="D46" i="9"/>
  <c r="C46" i="9"/>
  <c r="D30" i="13" l="1"/>
  <c r="AB30"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A30" i="13"/>
  <c r="AB29" i="13"/>
  <c r="AA29" i="13"/>
  <c r="AB28" i="13"/>
  <c r="AA28" i="13"/>
  <c r="AB27" i="13"/>
  <c r="AB24" i="13" s="1"/>
  <c r="AA27" i="13"/>
  <c r="AB26" i="13"/>
  <c r="AA26" i="13"/>
  <c r="AB25" i="13"/>
  <c r="AA25" i="13"/>
  <c r="AA24" i="13"/>
  <c r="G24" i="12"/>
  <c r="C28" i="5"/>
  <c r="C29" i="5" s="1"/>
  <c r="C25" i="5"/>
  <c r="A12" i="5"/>
  <c r="A5" i="5"/>
  <c r="G55" i="12"/>
  <c r="A5" i="12"/>
  <c r="A5" i="11"/>
  <c r="A4" i="13"/>
  <c r="A5" i="9"/>
  <c r="A5" i="14" s="1"/>
  <c r="A5" i="7"/>
  <c r="A5" i="6"/>
  <c r="B4" i="4"/>
  <c r="A4" i="3"/>
  <c r="B4" i="2"/>
  <c r="AA52" i="13"/>
  <c r="D52" i="13" l="1"/>
  <c r="AB52" i="13" s="1"/>
  <c r="A12" i="6"/>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G20" i="12" s="1"/>
  <c r="A18" i="12"/>
  <c r="A15" i="11"/>
  <c r="A14" i="13"/>
  <c r="A15" i="9"/>
  <c r="A15" i="14"/>
  <c r="A15" i="7"/>
  <c r="A15" i="6"/>
  <c r="A15" i="5"/>
  <c r="C24" i="5" s="1"/>
  <c r="A14" i="4"/>
  <c r="A14" i="3"/>
  <c r="A14" i="2"/>
</calcChain>
</file>

<file path=xl/sharedStrings.xml><?xml version="1.0" encoding="utf-8"?>
<sst xmlns="http://schemas.openxmlformats.org/spreadsheetml/2006/main" count="2048" uniqueCount="513">
  <si>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</si>
  <si>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</si>
  <si>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</si>
  <si>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</si>
  <si>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</si>
  <si>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</si>
  <si>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</si>
  <si>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</si>
  <si>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</si>
  <si>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</si>
  <si>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</si>
  <si>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</si>
  <si>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</si>
  <si>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</si>
  <si>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</si>
  <si>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</si>
  <si>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</si>
  <si>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</si>
  <si>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</si>
  <si>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</si>
  <si>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</si>
  <si>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</si>
  <si>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</si>
  <si>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</si>
  <si>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</si>
  <si>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</si>
  <si>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</si>
  <si>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</si>
  <si>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</si>
  <si>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</si>
  <si>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</si>
  <si>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</si>
  <si>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</si>
  <si>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</si>
  <si>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</si>
  <si>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</si>
  <si>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</si>
  <si>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</si>
  <si>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</si>
  <si>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</si>
  <si>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</si>
  <si>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</si>
  <si>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</si>
  <si>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</si>
  <si>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</si>
  <si>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</si>
  <si>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</si>
  <si>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</si>
  <si>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</si>
  <si>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</si>
  <si>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</si>
  <si>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</si>
  <si>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</si>
  <si>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</si>
  <si>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</si>
  <si>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</si>
  <si>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</si>
  <si>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</si>
  <si>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</si>
  <si>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</si>
  <si>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</si>
  <si>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</si>
  <si>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</si>
  <si>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</si>
  <si>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</si>
  <si>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</si>
  <si>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</si>
  <si>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</si>
  <si>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</si>
  <si>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</si>
  <si>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</si>
  <si>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</si>
  <si>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</si>
  <si>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</si>
  <si>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</si>
  <si>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</si>
  <si>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</si>
  <si>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</si>
  <si>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</si>
  <si>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</si>
  <si>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</si>
  <si>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</si>
  <si>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</si>
  <si>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</si>
  <si>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</si>
  <si>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</si>
  <si>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</si>
  <si>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</si>
  <si>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</si>
  <si>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</si>
  <si>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</si>
  <si>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</si>
  <si>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</si>
  <si>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</si>
  <si>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</si>
  <si>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</si>
  <si>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</si>
  <si>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</si>
  <si>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</si>
  <si>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</si>
  <si>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</si>
  <si>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</si>
  <si>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</si>
  <si>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</si>
  <si>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</si>
  <si>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</si>
  <si>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</si>
  <si>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</si>
  <si>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</si>
  <si>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</si>
  <si>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</si>
  <si>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</si>
  <si>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</si>
  <si>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</si>
  <si>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</si>
  <si>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</si>
  <si>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</si>
  <si>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</si>
  <si>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</si>
  <si>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</si>
  <si>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</si>
  <si>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</si>
  <si>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</si>
  <si>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</si>
  <si>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</si>
  <si>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</si>
  <si>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</si>
  <si>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</si>
  <si>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</si>
  <si>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</si>
  <si>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</si>
  <si>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</si>
  <si>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</si>
  <si>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</si>
  <si>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</si>
  <si>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</si>
  <si>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</si>
  <si>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</si>
  <si>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</si>
  <si>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</si>
  <si>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</si>
  <si>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</si>
  <si>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</si>
  <si>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</si>
  <si>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</si>
  <si>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</si>
  <si>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</si>
  <si>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</si>
  <si>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</si>
  <si>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</si>
  <si>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</si>
  <si>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</si>
  <si>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</si>
  <si>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</si>
  <si>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</si>
  <si>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</si>
  <si>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</si>
  <si>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</si>
  <si>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</si>
  <si>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</si>
  <si>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</si>
  <si>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</si>
  <si>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</si>
  <si>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</si>
  <si>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</si>
  <si>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</si>
  <si>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</si>
  <si>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</si>
  <si>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</si>
  <si>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</si>
  <si>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</si>
  <si>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</si>
  <si>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</si>
  <si>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</si>
  <si>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</si>
  <si>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</si>
  <si>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</si>
  <si>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</si>
  <si>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</si>
  <si>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</si>
  <si>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</si>
  <si>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</si>
  <si>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</si>
  <si>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</si>
  <si>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</si>
  <si>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</si>
  <si>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</si>
  <si>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</si>
  <si>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</si>
  <si>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</si>
  <si>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</si>
  <si>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</si>
  <si>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</si>
  <si>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</si>
  <si>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</si>
  <si>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</si>
  <si>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</si>
  <si>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</si>
  <si>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</si>
  <si>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</si>
  <si>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</si>
  <si>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</si>
  <si>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</si>
  <si>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</si>
  <si>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</si>
  <si>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</si>
  <si>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</si>
  <si>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</si>
  <si>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</si>
  <si>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</si>
  <si>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</si>
  <si>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</si>
  <si>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</si>
  <si>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</si>
  <si>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</si>
  <si>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</si>
  <si>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</si>
  <si>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</si>
  <si>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</si>
  <si>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</si>
  <si>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</si>
  <si>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</si>
  <si>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</si>
  <si>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</si>
  <si>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</si>
  <si>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</si>
  <si>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</si>
  <si>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</si>
  <si>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</si>
  <si>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</si>
  <si>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</si>
  <si>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</si>
  <si>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</si>
  <si>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</si>
  <si>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</si>
  <si>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</si>
  <si>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</si>
  <si>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</si>
  <si>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</si>
  <si>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</si>
  <si>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</si>
  <si>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</si>
  <si>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</si>
  <si>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</si>
  <si>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</si>
  <si>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</si>
  <si>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</si>
  <si>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</si>
  <si>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</si>
  <si>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</si>
  <si>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</si>
  <si>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</si>
  <si>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</si>
  <si>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</si>
  <si>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</si>
  <si>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</si>
  <si>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</si>
  <si>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</si>
  <si>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</si>
  <si>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</si>
  <si>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</si>
  <si>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</si>
  <si>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</si>
  <si>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</si>
  <si>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</si>
  <si>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</si>
  <si>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</si>
  <si>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</si>
  <si>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</si>
  <si>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</si>
  <si>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</si>
  <si>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</si>
  <si>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</si>
  <si>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</si>
  <si>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</si>
  <si>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</si>
  <si>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</si>
  <si>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</si>
  <si>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</si>
  <si>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</si>
  <si>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</si>
  <si>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</si>
  <si>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</si>
  <si>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</si>
  <si>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</si>
  <si>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</si>
  <si>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</si>
  <si>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</si>
  <si>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</si>
  <si>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</si>
  <si>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</si>
  <si>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</si>
  <si>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</si>
  <si>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</si>
  <si>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</si>
  <si>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</si>
  <si>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</si>
  <si>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</si>
  <si>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</si>
  <si>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</si>
  <si>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</si>
  <si>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</si>
  <si>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</si>
  <si>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</si>
  <si>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</si>
  <si>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</si>
  <si>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</si>
  <si>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</si>
  <si>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</si>
  <si>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</si>
  <si>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</si>
  <si>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</si>
  <si>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</si>
  <si>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</si>
  <si>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</si>
  <si>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</si>
  <si>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</si>
  <si>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</si>
  <si>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</si>
  <si>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</si>
  <si>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</si>
  <si>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</si>
  <si>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</si>
  <si>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</si>
  <si>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</si>
  <si>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</si>
  <si>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</si>
  <si>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</si>
  <si>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</si>
  <si>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</si>
  <si>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</si>
  <si>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</si>
  <si>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</si>
  <si>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</si>
  <si>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</si>
  <si>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</si>
  <si>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</si>
  <si>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</si>
  <si>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</si>
  <si>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</si>
  <si>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</si>
  <si>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</si>
  <si>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</si>
  <si>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</si>
  <si>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</si>
  <si>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</si>
  <si>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</si>
  <si>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</si>
  <si>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</si>
  <si>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</si>
  <si>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</si>
  <si>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</si>
  <si>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</si>
  <si>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</si>
  <si>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</si>
  <si>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</si>
  <si>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</si>
  <si>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</si>
  <si>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</si>
  <si>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</si>
  <si>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</si>
  <si>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</si>
  <si>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</si>
  <si>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</si>
  <si>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</si>
  <si>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</si>
  <si>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</si>
  <si>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</si>
  <si>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</si>
  <si>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</si>
  <si>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</si>
  <si>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</si>
  <si>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</si>
  <si>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</si>
  <si>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</si>
  <si>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</si>
  <si>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</si>
  <si>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</si>
  <si>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</si>
  <si>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</si>
  <si>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</si>
  <si>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</si>
  <si>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</si>
  <si>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</si>
  <si>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</si>
  <si>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</si>
  <si>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</si>
  <si>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</si>
  <si>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</si>
  <si>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</si>
  <si>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</si>
  <si>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</si>
  <si>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</si>
  <si>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</si>
  <si>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</si>
  <si>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</si>
  <si>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</si>
  <si>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</si>
  <si>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</si>
  <si>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</si>
  <si>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</si>
  <si>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</si>
  <si>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</si>
  <si>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</si>
  <si>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</si>
  <si>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</si>
  <si>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</si>
  <si>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</si>
  <si>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</si>
  <si>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</si>
  <si>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</si>
  <si>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</si>
  <si>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</si>
  <si>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</si>
  <si>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</si>
  <si>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</si>
  <si>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</si>
  <si>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</si>
  <si>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</si>
  <si>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</si>
  <si>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</si>
  <si>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</si>
  <si>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</si>
  <si>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</si>
  <si>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</si>
  <si>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</si>
  <si>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</si>
  <si>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</si>
  <si>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</si>
  <si>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</si>
  <si>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</si>
  <si>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</si>
  <si>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</si>
  <si>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</si>
  <si>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</si>
  <si>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</si>
  <si>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</si>
  <si>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</si>
  <si>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</si>
  <si>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</si>
  <si>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</si>
  <si>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</si>
  <si>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</si>
  <si>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</si>
  <si>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</si>
  <si>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</si>
  <si>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</si>
  <si>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</si>
  <si>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</si>
  <si>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</si>
  <si>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</si>
  <si>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</si>
  <si>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</si>
  <si>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</si>
  <si>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</si>
  <si>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</si>
  <si>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</si>
  <si>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</si>
  <si>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</si>
  <si>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</si>
  <si>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</si>
  <si>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</si>
  <si>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</si>
  <si>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</si>
  <si>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</si>
  <si>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</si>
  <si>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</si>
  <si>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</si>
  <si>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</si>
  <si>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</si>
  <si>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</si>
  <si>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</si>
  <si>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</si>
  <si>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</si>
  <si>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</si>
  <si>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- 0,300;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</si>
  <si>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ТП-75</t>
  </si>
  <si>
    <t>ТМ-250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</si>
  <si>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ТП-75, в том числе социально-значимых , исключает возможные перебои в подаче электроэнергии населению, проживающему в  МКД с электропищеприготовлением.</t>
  </si>
  <si>
    <t>2023 год</t>
  </si>
  <si>
    <t>2024 год</t>
  </si>
  <si>
    <t>2025 год</t>
  </si>
  <si>
    <t>2026 год</t>
  </si>
  <si>
    <t>2027 год</t>
  </si>
  <si>
    <t xml:space="preserve">ТМГ-12 10/0,4-250 </t>
  </si>
  <si>
    <t xml:space="preserve"> Силовые трансформаторы ТМ-250/10/0,4, встановленные в трансформаторной подстанции ТП-75 (2 шт.), обеспечивающие электроснабжениеМКД с электропищеприготовлением и социально-значимые объекты (Ростелеком)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ТМ-250/10/0,4 на а современные и высокоэффективные ТМГ-12-250/10/0,4.</t>
  </si>
  <si>
    <t>Р: ввод -  0,5 МВА ( в т.ч. прирост Р- 0,00 МВА)</t>
  </si>
  <si>
    <t>R_ПрН_ТП75_12122_3</t>
  </si>
  <si>
    <t>Сметная стоимость проекта с НДС, млн. руб.</t>
  </si>
  <si>
    <t>ТП-75. Замена ТМ-10/0,4-250 кВА  на трансформаторы марки ТМГ-12 10/0,4-250 кВА. 2шт.</t>
  </si>
  <si>
    <t>https://www.google.com/maps/d/u/1/edit?hl=ru&amp;mid=1gvre-qTsSVo9baORdBOieF7RhA5mB675&amp;ll=69.40413492849117%2C30.212327436677135&amp;z=19</t>
  </si>
  <si>
    <t>объем заключенного договора с НДС, млн. руб.</t>
  </si>
  <si>
    <t>Не соответствует требованию ПУЭ</t>
  </si>
  <si>
    <t>б/н от 21.09.2021</t>
  </si>
  <si>
    <t>Печенгский муниципальный округ, п.г.т Никель</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</si>
  <si>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</si>
  <si>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</si>
  <si>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</si>
  <si>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</si>
  <si>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</si>
  <si>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</si>
  <si>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</si>
  <si>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</si>
  <si>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</si>
  <si>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</si>
  <si>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</si>
  <si>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</si>
  <si>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</si>
  <si>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</si>
  <si>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</si>
  <si>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</si>
  <si>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</si>
  <si>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Заершен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</si>
</sst>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12"/>
      <color rgb="FFFF0000"/>
      <name val="Times New Roman"/>
      <family val="2"/>
    </font>
    <font>
      <b/>
      <sz val="9"/>
      <color rgb="FFFF0000"/>
      <name val="Times New Roman"/>
      <family val="1"/>
      <charset val="204"/>
    </font>
    <font>
      <b/>
      <sz val="12"/>
      <color rgb="FFFF0000"/>
      <name val="Times New Roman"/>
      <family val="1"/>
      <charset val="204"/>
    </font>
    <font>
      <sz val="12"/>
      <color rgb="FFFF0000"/>
      <name val="Times New Roman"/>
      <family val="1"/>
      <charset val="204"/>
    </font>
    <font>
      <b/>
      <sz val="14"/>
      <color rgb="FFFF0000"/>
      <name val="Times New Roman"/>
      <family val="1"/>
      <charset val="204"/>
    </font>
    <font>
      <b/>
      <sz val="9"/>
      <color theme="1"/>
      <name val="Times New Roman"/>
      <family val="1"/>
      <charset val="204"/>
    </font>
    <font>
      <sz val="9"/>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14" fontId="55" fillId="0" borderId="10" xfId="0" applyNumberFormat="1" applyFont="1" applyBorder="1" applyAlignment="1">
      <alignment horizontal="left" wrapText="1"/>
    </xf>
    <xf numFmtId="167" fontId="66" fillId="0" borderId="10" xfId="0" applyNumberFormat="1" applyFont="1" applyFill="1" applyBorder="1" applyAlignment="1">
      <alignment horizontal="left" wrapText="1"/>
    </xf>
    <xf numFmtId="0" fontId="60" fillId="24" borderId="11" xfId="42" applyFont="1" applyFill="1" applyBorder="1" applyAlignment="1">
      <alignment horizontal="center" vertical="center"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6" fillId="0" borderId="10" xfId="0" applyFont="1" applyBorder="1" applyAlignment="1">
      <alignment horizontal="left" wrapText="1"/>
    </xf>
    <xf numFmtId="14" fontId="60" fillId="0" borderId="10" xfId="0" applyNumberFormat="1"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3" fontId="55" fillId="0" borderId="10" xfId="0" applyNumberFormat="1" applyFont="1" applyBorder="1" applyAlignment="1">
      <alignment horizontal="center" wrapText="1"/>
    </xf>
    <xf numFmtId="0" fontId="60" fillId="0" borderId="10"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25" fillId="0" borderId="35" xfId="54" applyFont="1" applyBorder="1" applyAlignment="1">
      <alignment vertical="center"/>
    </xf>
    <xf numFmtId="0" fontId="25" fillId="0" borderId="11" xfId="54" applyFont="1" applyBorder="1" applyAlignment="1">
      <alignment vertical="center"/>
    </xf>
    <xf numFmtId="0" fontId="73"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25" fillId="0" borderId="31" xfId="54" applyFont="1" applyFill="1" applyBorder="1" applyAlignment="1">
      <alignment horizontal="center" vertical="center"/>
    </xf>
    <xf numFmtId="0" fontId="48" fillId="0" borderId="14" xfId="54" applyBorder="1"/>
    <xf numFmtId="0" fontId="68" fillId="0" borderId="34" xfId="53" applyFont="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4" fontId="72"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25" fillId="0" borderId="14"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3"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2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3" xfId="54" applyFont="1" applyBorder="1" applyAlignment="1">
      <alignment vertical="center"/>
    </xf>
    <xf numFmtId="0" fontId="25" fillId="0" borderId="13" xfId="54" applyFont="1" applyBorder="1" applyAlignment="1">
      <alignment vertic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70" fillId="0" borderId="0" xfId="0" applyFont="1" applyAlignment="1">
      <alignment horizontal="center"/>
    </xf>
    <xf numFmtId="0" fontId="53" fillId="0" borderId="0" xfId="53" applyFont="1" applyAlignment="1">
      <alignment horizontal="center" vertical="center"/>
    </xf>
    <xf numFmtId="0" fontId="51" fillId="0" borderId="0" xfId="53" applyFont="1" applyAlignment="1">
      <alignment horizontal="center" vertical="center"/>
    </xf>
    <xf numFmtId="0" fontId="71" fillId="0" borderId="0" xfId="53" applyFont="1" applyAlignment="1">
      <alignment horizontal="center" vertical="center"/>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11" xfId="42" applyFont="1" applyFill="1" applyBorder="1" applyAlignment="1">
      <alignment horizontal="center" vertical="center" wrapText="1"/>
    </xf>
    <xf numFmtId="0" fontId="60" fillId="0" borderId="11" xfId="56" applyFont="1" applyFill="1" applyBorder="1" applyAlignment="1">
      <alignment horizontal="center" vertical="center" wrapText="1"/>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9" fillId="0" borderId="47" xfId="0" applyFont="1" applyBorder="1" applyAlignment="1">
      <alignment horizontal="left" wrapText="1"/>
    </xf>
    <xf numFmtId="0" fontId="61" fillId="0" borderId="10" xfId="0" applyFont="1" applyBorder="1" applyAlignment="1">
      <alignment horizontal="left" wrapText="1"/>
    </xf>
    <xf numFmtId="0" fontId="59" fillId="0" borderId="10" xfId="0" applyFont="1" applyBorder="1" applyAlignment="1">
      <alignment horizontal="left" wrapText="1"/>
    </xf>
    <xf numFmtId="166" fontId="55" fillId="0" borderId="10" xfId="0" applyNumberFormat="1" applyFont="1" applyBorder="1" applyAlignment="1">
      <alignment horizontal="center" wrapText="1"/>
    </xf>
    <xf numFmtId="170" fontId="55" fillId="0" borderId="10" xfId="0" applyNumberFormat="1" applyFont="1" applyBorder="1" applyAlignment="1">
      <alignment horizontal="center" wrapText="1"/>
    </xf>
    <xf numFmtId="3" fontId="69"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9" fillId="0" borderId="10" xfId="0" applyNumberFormat="1" applyFont="1" applyFill="1" applyBorder="1" applyAlignment="1">
      <alignment horizontal="center" wrapText="1"/>
    </xf>
    <xf numFmtId="0" fontId="55" fillId="0" borderId="10" xfId="0" applyFont="1" applyBorder="1" applyAlignment="1">
      <alignment horizontal="center" wrapText="1"/>
    </xf>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wrapText="1"/>
    </xf>
    <xf numFmtId="0" fontId="57" fillId="0" borderId="0" xfId="0" applyFont="1" applyAlignment="1">
      <alignment horizontal="center"/>
    </xf>
    <xf numFmtId="0" fontId="56" fillId="0" borderId="0" xfId="0" applyFont="1" applyAlignment="1">
      <alignment horizontal="center"/>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3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828-4624-8469-3053CA0BB58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828-4624-8469-3053CA0BB585}"/>
            </c:ext>
          </c:extLst>
        </c:ser>
        <c:dLbls>
          <c:showLegendKey val="0"/>
          <c:showVal val="0"/>
          <c:showCatName val="0"/>
          <c:showSerName val="0"/>
          <c:showPercent val="0"/>
          <c:showBubbleSize val="0"/>
        </c:dLbls>
        <c:marker val="1"/>
        <c:smooth val="0"/>
        <c:axId val="45750912"/>
        <c:axId val="46940928"/>
      </c:lineChart>
      <c:catAx>
        <c:axId val="45750912"/>
        <c:scaling>
          <c:orientation val="minMax"/>
        </c:scaling>
        <c:delete val="0"/>
        <c:axPos val="b"/>
        <c:numFmt formatCode="General" sourceLinked="1"/>
        <c:majorTickMark val="out"/>
        <c:minorTickMark val="none"/>
        <c:tickLblPos val="nextTo"/>
        <c:crossAx val="46940928"/>
        <c:crosses val="autoZero"/>
        <c:auto val="1"/>
        <c:lblAlgn val="ctr"/>
        <c:lblOffset val="100"/>
        <c:noMultiLvlLbl val="0"/>
      </c:catAx>
      <c:valAx>
        <c:axId val="469409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750912"/>
        <c:crosses val="autoZero"/>
        <c:crossBetween val="between"/>
      </c:valAx>
    </c:plotArea>
    <c:legend>
      <c:legendPos val="r"/>
      <c:layout>
        <c:manualLayout>
          <c:xMode val="edge"/>
          <c:yMode val="edge"/>
          <c:x val="0.10782636165003819"/>
          <c:y val="0.91447711146292232"/>
          <c:w val="0.57043623582600556"/>
          <c:h val="7.456168294901663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413492849117%2C30.21232743667713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C48" sqref="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4" t="s">
        <v>496</v>
      </c>
      <c r="B5" s="154"/>
      <c r="C5" s="154"/>
    </row>
    <row r="7" spans="1:3" s="1" customFormat="1" ht="18.95" customHeight="1" x14ac:dyDescent="0.3">
      <c r="A7" s="155" t="s">
        <v>3</v>
      </c>
      <c r="B7" s="155"/>
      <c r="C7" s="155"/>
    </row>
    <row r="9" spans="1:3" s="1" customFormat="1" ht="15.95" customHeight="1" x14ac:dyDescent="0.25">
      <c r="A9" s="156" t="s">
        <v>457</v>
      </c>
      <c r="B9" s="156"/>
      <c r="C9" s="156"/>
    </row>
    <row r="10" spans="1:3" s="1" customFormat="1" ht="15.95" customHeight="1" x14ac:dyDescent="0.25">
      <c r="A10" s="152" t="s">
        <v>4</v>
      </c>
      <c r="B10" s="152"/>
      <c r="C10" s="152"/>
    </row>
    <row r="12" spans="1:3" s="1" customFormat="1" ht="15.95" customHeight="1" x14ac:dyDescent="0.25">
      <c r="A12" s="154" t="s">
        <v>487</v>
      </c>
      <c r="B12" s="154"/>
      <c r="C12" s="154"/>
    </row>
    <row r="13" spans="1:3" s="1" customFormat="1" ht="15.95" customHeight="1" x14ac:dyDescent="0.25">
      <c r="A13" s="152" t="s">
        <v>5</v>
      </c>
      <c r="B13" s="152"/>
      <c r="C13" s="152"/>
    </row>
    <row r="15" spans="1:3" s="1" customFormat="1" ht="32.1" customHeight="1" x14ac:dyDescent="0.25">
      <c r="A15" s="151" t="s">
        <v>489</v>
      </c>
      <c r="B15" s="151"/>
      <c r="C15" s="151"/>
    </row>
    <row r="16" spans="1:3" s="1" customFormat="1" ht="15.95" customHeight="1" x14ac:dyDescent="0.25">
      <c r="A16" s="152" t="s">
        <v>6</v>
      </c>
      <c r="B16" s="152"/>
      <c r="C16" s="152"/>
    </row>
    <row r="18" spans="1:3" s="1" customFormat="1" ht="18.95" customHeight="1" x14ac:dyDescent="0.3">
      <c r="A18" s="153" t="s">
        <v>7</v>
      </c>
      <c r="B18" s="153"/>
      <c r="C18" s="153"/>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0" t="s">
        <v>474</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494</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4" t="s">
        <v>475</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8">
        <v>0.90800000000000003</v>
      </c>
    </row>
    <row r="47" spans="1:3" s="1" customFormat="1" ht="48" customHeight="1" x14ac:dyDescent="0.25">
      <c r="A47" s="4">
        <v>25</v>
      </c>
      <c r="B47" s="121" t="s">
        <v>472</v>
      </c>
      <c r="C47" s="128">
        <v>0.75700000000000001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N65" sqref="N65"/>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1.28515625" style="77" customWidth="1"/>
    <col min="24" max="24" width="7.5703125" style="77" customWidth="1"/>
    <col min="25" max="26" width="6.140625" style="77" customWidth="1"/>
    <col min="27" max="27" width="13.140625" style="77" customWidth="1"/>
    <col min="28" max="28" width="14.570312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165" t="str">
        <f>'1. паспорт местоположение '!A5</f>
        <v>Год раскрытия информации: 2024 год</v>
      </c>
      <c r="B4" s="165"/>
      <c r="C4" s="165"/>
      <c r="D4" s="165"/>
      <c r="E4" s="165"/>
      <c r="F4" s="165"/>
      <c r="G4" s="165"/>
      <c r="H4" s="165"/>
      <c r="I4" s="165"/>
      <c r="J4" s="165"/>
      <c r="K4" s="165"/>
      <c r="L4" s="165"/>
      <c r="M4" s="165"/>
      <c r="N4" s="165"/>
      <c r="O4" s="165"/>
      <c r="P4" s="165"/>
      <c r="Q4" s="165"/>
      <c r="R4" s="165"/>
      <c r="S4" s="165"/>
      <c r="T4" s="165"/>
      <c r="U4" s="165"/>
      <c r="V4" s="165"/>
      <c r="W4" s="165"/>
      <c r="X4" s="165"/>
      <c r="Y4" s="165"/>
      <c r="Z4" s="165"/>
      <c r="AA4" s="165"/>
      <c r="AB4" s="165"/>
    </row>
    <row r="5" spans="1:28" ht="18.75" x14ac:dyDescent="0.3">
      <c r="A5" s="76"/>
      <c r="B5" s="76"/>
      <c r="C5" s="76"/>
      <c r="D5" s="76"/>
      <c r="E5" s="76"/>
      <c r="F5" s="76"/>
      <c r="G5" s="76"/>
      <c r="H5" s="76"/>
      <c r="K5" s="76"/>
      <c r="L5" s="76"/>
      <c r="S5" s="76"/>
      <c r="T5" s="76"/>
      <c r="AB5" s="79"/>
    </row>
    <row r="6" spans="1:28" ht="18.75" x14ac:dyDescent="0.25">
      <c r="A6" s="247" t="s">
        <v>416</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47" t="s">
        <v>457</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row>
    <row r="9" spans="1:28" ht="18.75" customHeight="1" x14ac:dyDescent="0.25">
      <c r="A9" s="246" t="s">
        <v>417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48" t="str">
        <f>'6.1. Паспорт сетевой график '!A12:L12</f>
        <v>R_ПрН_ТП75_12122_3</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row>
    <row r="12" spans="1:28" x14ac:dyDescent="0.25">
      <c r="A12" s="246" t="s">
        <v>418</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4" t="str">
        <f>'1. паспорт местоположение '!A15:C15</f>
        <v>ТП-75. Замена ТМ-10/0,4-250 кВА  на трансформаторы марки ТМГ-12 10/0,4-250 кВА. 2шт.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row>
    <row r="15" spans="1:28" ht="15.75" customHeight="1" x14ac:dyDescent="0.25">
      <c r="A15" s="246" t="s">
        <v>419</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56" t="s">
        <v>221</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49" t="s">
        <v>222</v>
      </c>
      <c r="B20" s="249" t="s">
        <v>223</v>
      </c>
      <c r="C20" s="252" t="s">
        <v>224</v>
      </c>
      <c r="D20" s="252"/>
      <c r="E20" s="253" t="s">
        <v>225</v>
      </c>
      <c r="F20" s="253"/>
      <c r="G20" s="257" t="s">
        <v>479</v>
      </c>
      <c r="H20" s="258"/>
      <c r="I20" s="258"/>
      <c r="J20" s="258"/>
      <c r="K20" s="257" t="s">
        <v>480</v>
      </c>
      <c r="L20" s="258"/>
      <c r="M20" s="258"/>
      <c r="N20" s="258"/>
      <c r="O20" s="257" t="s">
        <v>481</v>
      </c>
      <c r="P20" s="258"/>
      <c r="Q20" s="258"/>
      <c r="R20" s="258"/>
      <c r="S20" s="257" t="s">
        <v>482</v>
      </c>
      <c r="T20" s="258"/>
      <c r="U20" s="258"/>
      <c r="V20" s="258"/>
      <c r="W20" s="257" t="s">
        <v>483</v>
      </c>
      <c r="X20" s="258"/>
      <c r="Y20" s="258"/>
      <c r="Z20" s="258"/>
      <c r="AA20" s="260" t="s">
        <v>420</v>
      </c>
      <c r="AB20" s="260"/>
      <c r="AC20" s="84"/>
      <c r="AD20" s="84"/>
      <c r="AE20" s="84"/>
    </row>
    <row r="21" spans="1:31" ht="99.75" customHeight="1" x14ac:dyDescent="0.25">
      <c r="A21" s="250"/>
      <c r="B21" s="250"/>
      <c r="C21" s="252"/>
      <c r="D21" s="252"/>
      <c r="E21" s="253"/>
      <c r="F21" s="253"/>
      <c r="G21" s="259" t="s">
        <v>169</v>
      </c>
      <c r="H21" s="259"/>
      <c r="I21" s="259" t="s">
        <v>325</v>
      </c>
      <c r="J21" s="259"/>
      <c r="K21" s="259" t="s">
        <v>169</v>
      </c>
      <c r="L21" s="259"/>
      <c r="M21" s="259" t="s">
        <v>325</v>
      </c>
      <c r="N21" s="259"/>
      <c r="O21" s="259" t="s">
        <v>169</v>
      </c>
      <c r="P21" s="259"/>
      <c r="Q21" s="259" t="s">
        <v>325</v>
      </c>
      <c r="R21" s="259"/>
      <c r="S21" s="259" t="s">
        <v>169</v>
      </c>
      <c r="T21" s="259"/>
      <c r="U21" s="259" t="s">
        <v>325</v>
      </c>
      <c r="V21" s="259"/>
      <c r="W21" s="259" t="s">
        <v>169</v>
      </c>
      <c r="X21" s="259"/>
      <c r="Y21" s="259" t="s">
        <v>325</v>
      </c>
      <c r="Z21" s="259"/>
      <c r="AA21" s="260"/>
      <c r="AB21" s="260"/>
    </row>
    <row r="22" spans="1:31" ht="89.25" customHeight="1" x14ac:dyDescent="0.25">
      <c r="A22" s="251"/>
      <c r="B22" s="251"/>
      <c r="C22" s="131" t="s">
        <v>169</v>
      </c>
      <c r="D22" s="131" t="s">
        <v>325</v>
      </c>
      <c r="E22" s="85" t="s">
        <v>498</v>
      </c>
      <c r="F22" s="85" t="s">
        <v>495</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1" t="s">
        <v>421</v>
      </c>
      <c r="AB22" s="131" t="s">
        <v>325</v>
      </c>
    </row>
    <row r="23" spans="1:31" ht="19.5" customHeight="1" x14ac:dyDescent="0.25">
      <c r="A23" s="87">
        <v>1</v>
      </c>
      <c r="B23" s="87">
        <v>2</v>
      </c>
      <c r="C23" s="87">
        <v>3</v>
      </c>
      <c r="D23" s="87">
        <v>4</v>
      </c>
      <c r="E23" s="87">
        <v>5</v>
      </c>
      <c r="F23" s="87">
        <v>6</v>
      </c>
      <c r="G23" s="129">
        <v>7</v>
      </c>
      <c r="H23" s="129">
        <v>8</v>
      </c>
      <c r="I23" s="87">
        <v>9</v>
      </c>
      <c r="J23" s="87">
        <v>10</v>
      </c>
      <c r="K23" s="87">
        <v>11</v>
      </c>
      <c r="L23" s="87">
        <v>12</v>
      </c>
      <c r="M23" s="87">
        <v>13</v>
      </c>
      <c r="N23" s="87">
        <v>14</v>
      </c>
      <c r="O23" s="87">
        <v>15</v>
      </c>
      <c r="P23" s="87">
        <v>16</v>
      </c>
      <c r="Q23" s="87">
        <v>17</v>
      </c>
      <c r="R23" s="87">
        <v>18</v>
      </c>
      <c r="S23" s="87">
        <v>19</v>
      </c>
      <c r="T23" s="87">
        <v>20</v>
      </c>
      <c r="U23" s="87">
        <v>21</v>
      </c>
      <c r="V23" s="87">
        <v>22</v>
      </c>
      <c r="W23" s="134">
        <v>23</v>
      </c>
      <c r="X23" s="134">
        <v>24</v>
      </c>
      <c r="Y23" s="87">
        <v>25</v>
      </c>
      <c r="Z23" s="87">
        <v>26</v>
      </c>
      <c r="AA23" s="87">
        <v>27</v>
      </c>
      <c r="AB23" s="87">
        <v>28</v>
      </c>
    </row>
    <row r="24" spans="1:31" ht="47.25" customHeight="1" x14ac:dyDescent="0.25">
      <c r="A24" s="88">
        <v>1</v>
      </c>
      <c r="B24" s="89" t="s">
        <v>228</v>
      </c>
      <c r="C24" s="90">
        <f>SUM(C25:C29)</f>
        <v>1.117</v>
      </c>
      <c r="D24" s="90">
        <f>SUM(D25:D29)</f>
        <v>0.90800000000000003</v>
      </c>
      <c r="E24" s="91" t="s">
        <v>414</v>
      </c>
      <c r="F24" s="91" t="s">
        <v>414</v>
      </c>
      <c r="G24" s="91" t="s">
        <v>414</v>
      </c>
      <c r="H24" s="91" t="s">
        <v>414</v>
      </c>
      <c r="I24" s="91" t="s">
        <v>414</v>
      </c>
      <c r="J24" s="91" t="s">
        <v>414</v>
      </c>
      <c r="K24" s="90">
        <f>SUM(K25:K29)</f>
        <v>1.117</v>
      </c>
      <c r="L24" s="141">
        <v>2</v>
      </c>
      <c r="M24" s="90">
        <f>SUM(M25:M29)</f>
        <v>0.90800000000000003</v>
      </c>
      <c r="N24" s="141">
        <v>3</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1.117</v>
      </c>
      <c r="AB24" s="90">
        <f>SUM(AB25:AB29)</f>
        <v>0.90800000000000003</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1" t="s">
        <v>414</v>
      </c>
      <c r="M25" s="90">
        <v>0</v>
      </c>
      <c r="N25" s="14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1" t="s">
        <v>414</v>
      </c>
      <c r="M26" s="90">
        <v>0</v>
      </c>
      <c r="N26" s="14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1.117</v>
      </c>
      <c r="D27" s="94">
        <v>0.90800000000000003</v>
      </c>
      <c r="E27" s="91" t="s">
        <v>414</v>
      </c>
      <c r="F27" s="91" t="s">
        <v>414</v>
      </c>
      <c r="G27" s="91" t="s">
        <v>414</v>
      </c>
      <c r="H27" s="91" t="s">
        <v>414</v>
      </c>
      <c r="I27" s="91" t="s">
        <v>414</v>
      </c>
      <c r="J27" s="91" t="s">
        <v>414</v>
      </c>
      <c r="K27" s="94">
        <v>1.117</v>
      </c>
      <c r="L27" s="142">
        <v>2</v>
      </c>
      <c r="M27" s="94">
        <v>0.90800000000000003</v>
      </c>
      <c r="N27" s="142">
        <v>3</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1.117</v>
      </c>
      <c r="AB27" s="90">
        <f t="shared" si="0"/>
        <v>0.90800000000000003</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0">
        <v>0</v>
      </c>
      <c r="N28" s="94"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0">
        <v>0</v>
      </c>
      <c r="N29" s="94"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0.93100000000000005</v>
      </c>
      <c r="D30" s="90">
        <f>SUM(D31:D34)</f>
        <v>0.75700000000000001</v>
      </c>
      <c r="E30" s="91" t="s">
        <v>414</v>
      </c>
      <c r="F30" s="91" t="s">
        <v>414</v>
      </c>
      <c r="G30" s="91" t="s">
        <v>414</v>
      </c>
      <c r="H30" s="91" t="s">
        <v>414</v>
      </c>
      <c r="I30" s="91" t="s">
        <v>414</v>
      </c>
      <c r="J30" s="91" t="s">
        <v>414</v>
      </c>
      <c r="K30" s="90">
        <f>SUM(K31:K34)</f>
        <v>0.93100000000000005</v>
      </c>
      <c r="L30" s="141">
        <v>2</v>
      </c>
      <c r="M30" s="90">
        <f>SUM(M31:M34)</f>
        <v>0.75700000000000001</v>
      </c>
      <c r="N30" s="141">
        <v>3</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0.93100000000000005</v>
      </c>
      <c r="AB30" s="90">
        <f t="shared" si="0"/>
        <v>0.75700000000000001</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0">
        <v>0</v>
      </c>
      <c r="N31" s="94"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0">
        <v>0.13100000000000001</v>
      </c>
      <c r="D32" s="90">
        <v>0</v>
      </c>
      <c r="E32" s="91" t="s">
        <v>414</v>
      </c>
      <c r="F32" s="91" t="s">
        <v>414</v>
      </c>
      <c r="G32" s="91" t="s">
        <v>414</v>
      </c>
      <c r="H32" s="91" t="s">
        <v>414</v>
      </c>
      <c r="I32" s="91" t="s">
        <v>414</v>
      </c>
      <c r="J32" s="91" t="s">
        <v>414</v>
      </c>
      <c r="K32" s="90">
        <v>0.13100000000000001</v>
      </c>
      <c r="L32" s="142">
        <v>2</v>
      </c>
      <c r="M32" s="90">
        <v>0</v>
      </c>
      <c r="N32" s="142"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0.13100000000000001</v>
      </c>
      <c r="AB32" s="90">
        <f t="shared" si="0"/>
        <v>0</v>
      </c>
    </row>
    <row r="33" spans="1:28" x14ac:dyDescent="0.25">
      <c r="A33" s="88" t="s">
        <v>243</v>
      </c>
      <c r="B33" s="93" t="s">
        <v>244</v>
      </c>
      <c r="C33" s="90">
        <v>0.76600000000000001</v>
      </c>
      <c r="D33" s="90">
        <v>0.75700000000000001</v>
      </c>
      <c r="E33" s="91" t="s">
        <v>414</v>
      </c>
      <c r="F33" s="91" t="s">
        <v>414</v>
      </c>
      <c r="G33" s="91" t="s">
        <v>414</v>
      </c>
      <c r="H33" s="91" t="s">
        <v>414</v>
      </c>
      <c r="I33" s="91" t="s">
        <v>414</v>
      </c>
      <c r="J33" s="91" t="s">
        <v>414</v>
      </c>
      <c r="K33" s="90">
        <v>0.76600000000000001</v>
      </c>
      <c r="L33" s="142">
        <v>2</v>
      </c>
      <c r="M33" s="90">
        <v>0.75700000000000001</v>
      </c>
      <c r="N33" s="142">
        <v>3</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0.76600000000000001</v>
      </c>
      <c r="AB33" s="90">
        <f t="shared" si="0"/>
        <v>0.75700000000000001</v>
      </c>
    </row>
    <row r="34" spans="1:28" x14ac:dyDescent="0.25">
      <c r="A34" s="88" t="s">
        <v>245</v>
      </c>
      <c r="B34" s="93" t="s">
        <v>246</v>
      </c>
      <c r="C34" s="90">
        <v>3.4000000000000002E-2</v>
      </c>
      <c r="D34" s="90">
        <v>0</v>
      </c>
      <c r="E34" s="91" t="s">
        <v>414</v>
      </c>
      <c r="F34" s="91" t="s">
        <v>414</v>
      </c>
      <c r="G34" s="91" t="s">
        <v>414</v>
      </c>
      <c r="H34" s="91" t="s">
        <v>414</v>
      </c>
      <c r="I34" s="91" t="s">
        <v>414</v>
      </c>
      <c r="J34" s="91" t="s">
        <v>414</v>
      </c>
      <c r="K34" s="90">
        <v>3.4000000000000002E-2</v>
      </c>
      <c r="L34" s="142">
        <v>2</v>
      </c>
      <c r="M34" s="90">
        <v>0</v>
      </c>
      <c r="N34" s="142"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3.4000000000000002E-2</v>
      </c>
      <c r="AB34" s="90">
        <f t="shared" si="0"/>
        <v>0</v>
      </c>
    </row>
    <row r="35" spans="1:28" ht="31.5" x14ac:dyDescent="0.25">
      <c r="A35" s="88" t="s">
        <v>424</v>
      </c>
      <c r="B35" s="89" t="s">
        <v>247</v>
      </c>
      <c r="C35" s="134" t="s">
        <v>414</v>
      </c>
      <c r="D35" s="132" t="s">
        <v>414</v>
      </c>
      <c r="E35" s="91" t="s">
        <v>414</v>
      </c>
      <c r="F35" s="91" t="s">
        <v>414</v>
      </c>
      <c r="G35" s="91" t="s">
        <v>414</v>
      </c>
      <c r="H35" s="91" t="s">
        <v>414</v>
      </c>
      <c r="I35" s="91" t="s">
        <v>414</v>
      </c>
      <c r="J35" s="91" t="s">
        <v>414</v>
      </c>
      <c r="K35" s="134" t="s">
        <v>414</v>
      </c>
      <c r="L35" s="134" t="s">
        <v>414</v>
      </c>
      <c r="M35" s="146" t="s">
        <v>414</v>
      </c>
      <c r="N35" s="146"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3" t="s">
        <v>414</v>
      </c>
      <c r="L36" s="133" t="s">
        <v>414</v>
      </c>
      <c r="M36" s="97" t="s">
        <v>414</v>
      </c>
      <c r="N36" s="147"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4">
        <v>0.5</v>
      </c>
      <c r="D37" s="132" t="s">
        <v>414</v>
      </c>
      <c r="E37" s="91" t="s">
        <v>414</v>
      </c>
      <c r="F37" s="91" t="s">
        <v>414</v>
      </c>
      <c r="G37" s="91" t="s">
        <v>414</v>
      </c>
      <c r="H37" s="91" t="s">
        <v>414</v>
      </c>
      <c r="I37" s="91" t="s">
        <v>414</v>
      </c>
      <c r="J37" s="91" t="s">
        <v>414</v>
      </c>
      <c r="K37" s="90">
        <v>0.5</v>
      </c>
      <c r="L37" s="133">
        <v>2</v>
      </c>
      <c r="M37" s="146" t="s">
        <v>414</v>
      </c>
      <c r="N37" s="147">
        <v>3</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0.5</v>
      </c>
      <c r="AB37" s="90" t="str">
        <f t="shared" si="0"/>
        <v>нд</v>
      </c>
    </row>
    <row r="38" spans="1:28" x14ac:dyDescent="0.25">
      <c r="A38" s="92" t="s">
        <v>252</v>
      </c>
      <c r="B38" s="96" t="s">
        <v>253</v>
      </c>
      <c r="C38" s="134" t="s">
        <v>414</v>
      </c>
      <c r="D38" s="132" t="s">
        <v>414</v>
      </c>
      <c r="E38" s="91" t="s">
        <v>414</v>
      </c>
      <c r="F38" s="91" t="s">
        <v>414</v>
      </c>
      <c r="G38" s="91" t="s">
        <v>414</v>
      </c>
      <c r="H38" s="91" t="s">
        <v>414</v>
      </c>
      <c r="I38" s="91" t="s">
        <v>414</v>
      </c>
      <c r="J38" s="91" t="s">
        <v>414</v>
      </c>
      <c r="K38" s="133" t="s">
        <v>414</v>
      </c>
      <c r="L38" s="133" t="s">
        <v>414</v>
      </c>
      <c r="M38" s="146" t="s">
        <v>414</v>
      </c>
      <c r="N38" s="147"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4" t="s">
        <v>414</v>
      </c>
      <c r="D39" s="132" t="s">
        <v>414</v>
      </c>
      <c r="E39" s="91" t="s">
        <v>414</v>
      </c>
      <c r="F39" s="91" t="s">
        <v>414</v>
      </c>
      <c r="G39" s="91" t="s">
        <v>414</v>
      </c>
      <c r="H39" s="91" t="s">
        <v>414</v>
      </c>
      <c r="I39" s="91" t="s">
        <v>414</v>
      </c>
      <c r="J39" s="91" t="s">
        <v>414</v>
      </c>
      <c r="K39" s="133" t="s">
        <v>414</v>
      </c>
      <c r="L39" s="133" t="s">
        <v>414</v>
      </c>
      <c r="M39" s="146" t="s">
        <v>414</v>
      </c>
      <c r="N39" s="147"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4" t="s">
        <v>414</v>
      </c>
      <c r="D40" s="132" t="s">
        <v>414</v>
      </c>
      <c r="E40" s="91" t="s">
        <v>414</v>
      </c>
      <c r="F40" s="91" t="s">
        <v>414</v>
      </c>
      <c r="G40" s="91" t="s">
        <v>414</v>
      </c>
      <c r="H40" s="91" t="s">
        <v>414</v>
      </c>
      <c r="I40" s="91" t="s">
        <v>414</v>
      </c>
      <c r="J40" s="91" t="s">
        <v>414</v>
      </c>
      <c r="K40" s="133" t="s">
        <v>414</v>
      </c>
      <c r="L40" s="133" t="s">
        <v>414</v>
      </c>
      <c r="M40" s="146" t="s">
        <v>414</v>
      </c>
      <c r="N40" s="147"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4" t="s">
        <v>414</v>
      </c>
      <c r="D41" s="132" t="s">
        <v>414</v>
      </c>
      <c r="E41" s="91" t="s">
        <v>414</v>
      </c>
      <c r="F41" s="91" t="s">
        <v>414</v>
      </c>
      <c r="G41" s="91" t="s">
        <v>414</v>
      </c>
      <c r="H41" s="91" t="s">
        <v>414</v>
      </c>
      <c r="I41" s="91" t="s">
        <v>414</v>
      </c>
      <c r="J41" s="91" t="s">
        <v>414</v>
      </c>
      <c r="K41" s="133" t="s">
        <v>414</v>
      </c>
      <c r="L41" s="133" t="s">
        <v>414</v>
      </c>
      <c r="M41" s="146" t="s">
        <v>414</v>
      </c>
      <c r="N41" s="147"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4" t="s">
        <v>414</v>
      </c>
      <c r="D42" s="132" t="s">
        <v>414</v>
      </c>
      <c r="E42" s="91" t="s">
        <v>414</v>
      </c>
      <c r="F42" s="91" t="s">
        <v>414</v>
      </c>
      <c r="G42" s="91" t="s">
        <v>414</v>
      </c>
      <c r="H42" s="91" t="s">
        <v>414</v>
      </c>
      <c r="I42" s="91" t="s">
        <v>414</v>
      </c>
      <c r="J42" s="91" t="s">
        <v>414</v>
      </c>
      <c r="K42" s="133" t="s">
        <v>414</v>
      </c>
      <c r="L42" s="133" t="s">
        <v>414</v>
      </c>
      <c r="M42" s="146" t="s">
        <v>414</v>
      </c>
      <c r="N42" s="147"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4" t="s">
        <v>414</v>
      </c>
      <c r="D43" s="132" t="s">
        <v>414</v>
      </c>
      <c r="E43" s="91" t="s">
        <v>414</v>
      </c>
      <c r="F43" s="91" t="s">
        <v>414</v>
      </c>
      <c r="G43" s="91" t="s">
        <v>414</v>
      </c>
      <c r="H43" s="91" t="s">
        <v>414</v>
      </c>
      <c r="I43" s="91" t="s">
        <v>414</v>
      </c>
      <c r="J43" s="91" t="s">
        <v>414</v>
      </c>
      <c r="K43" s="134" t="s">
        <v>414</v>
      </c>
      <c r="L43" s="134" t="s">
        <v>414</v>
      </c>
      <c r="M43" s="146" t="s">
        <v>414</v>
      </c>
      <c r="N43" s="146"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4" t="s">
        <v>414</v>
      </c>
      <c r="D44" s="132" t="s">
        <v>414</v>
      </c>
      <c r="E44" s="91" t="s">
        <v>414</v>
      </c>
      <c r="F44" s="91" t="s">
        <v>414</v>
      </c>
      <c r="G44" s="91" t="s">
        <v>414</v>
      </c>
      <c r="H44" s="91" t="s">
        <v>414</v>
      </c>
      <c r="I44" s="91" t="s">
        <v>414</v>
      </c>
      <c r="J44" s="91" t="s">
        <v>414</v>
      </c>
      <c r="K44" s="133" t="s">
        <v>414</v>
      </c>
      <c r="L44" s="133" t="s">
        <v>414</v>
      </c>
      <c r="M44" s="146" t="s">
        <v>414</v>
      </c>
      <c r="N44" s="147"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4">
        <v>0.5</v>
      </c>
      <c r="D45" s="132" t="s">
        <v>414</v>
      </c>
      <c r="E45" s="91" t="s">
        <v>414</v>
      </c>
      <c r="F45" s="91" t="s">
        <v>414</v>
      </c>
      <c r="G45" s="91" t="s">
        <v>414</v>
      </c>
      <c r="H45" s="91" t="s">
        <v>414</v>
      </c>
      <c r="I45" s="91" t="s">
        <v>414</v>
      </c>
      <c r="J45" s="91" t="s">
        <v>414</v>
      </c>
      <c r="K45" s="90">
        <v>0.5</v>
      </c>
      <c r="L45" s="133">
        <v>2</v>
      </c>
      <c r="M45" s="146" t="s">
        <v>414</v>
      </c>
      <c r="N45" s="147">
        <v>3</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0.5</v>
      </c>
      <c r="AB45" s="90" t="str">
        <f t="shared" si="0"/>
        <v>нд</v>
      </c>
    </row>
    <row r="46" spans="1:28" x14ac:dyDescent="0.25">
      <c r="A46" s="92" t="s">
        <v>265</v>
      </c>
      <c r="B46" s="93" t="s">
        <v>253</v>
      </c>
      <c r="C46" s="134" t="s">
        <v>414</v>
      </c>
      <c r="D46" s="132" t="s">
        <v>414</v>
      </c>
      <c r="E46" s="91" t="s">
        <v>414</v>
      </c>
      <c r="F46" s="91" t="s">
        <v>414</v>
      </c>
      <c r="G46" s="91" t="s">
        <v>414</v>
      </c>
      <c r="H46" s="91" t="s">
        <v>414</v>
      </c>
      <c r="I46" s="91" t="s">
        <v>414</v>
      </c>
      <c r="J46" s="91" t="s">
        <v>414</v>
      </c>
      <c r="K46" s="133" t="s">
        <v>414</v>
      </c>
      <c r="L46" s="133" t="s">
        <v>414</v>
      </c>
      <c r="M46" s="146" t="s">
        <v>414</v>
      </c>
      <c r="N46" s="147"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4" t="s">
        <v>414</v>
      </c>
      <c r="D47" s="132" t="s">
        <v>414</v>
      </c>
      <c r="E47" s="91" t="s">
        <v>414</v>
      </c>
      <c r="F47" s="91" t="s">
        <v>414</v>
      </c>
      <c r="G47" s="91" t="s">
        <v>414</v>
      </c>
      <c r="H47" s="91" t="s">
        <v>414</v>
      </c>
      <c r="I47" s="91" t="s">
        <v>414</v>
      </c>
      <c r="J47" s="91" t="s">
        <v>414</v>
      </c>
      <c r="K47" s="133" t="s">
        <v>414</v>
      </c>
      <c r="L47" s="133" t="s">
        <v>414</v>
      </c>
      <c r="M47" s="146" t="s">
        <v>414</v>
      </c>
      <c r="N47" s="147"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4" t="s">
        <v>414</v>
      </c>
      <c r="D48" s="132" t="s">
        <v>414</v>
      </c>
      <c r="E48" s="91" t="s">
        <v>414</v>
      </c>
      <c r="F48" s="91" t="s">
        <v>414</v>
      </c>
      <c r="G48" s="91" t="s">
        <v>414</v>
      </c>
      <c r="H48" s="91" t="s">
        <v>414</v>
      </c>
      <c r="I48" s="91" t="s">
        <v>414</v>
      </c>
      <c r="J48" s="91" t="s">
        <v>414</v>
      </c>
      <c r="K48" s="133" t="s">
        <v>414</v>
      </c>
      <c r="L48" s="133" t="s">
        <v>414</v>
      </c>
      <c r="M48" s="146" t="s">
        <v>414</v>
      </c>
      <c r="N48" s="147"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4" t="s">
        <v>414</v>
      </c>
      <c r="D49" s="132" t="s">
        <v>414</v>
      </c>
      <c r="E49" s="91" t="s">
        <v>414</v>
      </c>
      <c r="F49" s="91" t="s">
        <v>414</v>
      </c>
      <c r="G49" s="91" t="s">
        <v>414</v>
      </c>
      <c r="H49" s="91" t="s">
        <v>414</v>
      </c>
      <c r="I49" s="91" t="s">
        <v>414</v>
      </c>
      <c r="J49" s="91" t="s">
        <v>414</v>
      </c>
      <c r="K49" s="133" t="s">
        <v>414</v>
      </c>
      <c r="L49" s="133" t="s">
        <v>414</v>
      </c>
      <c r="M49" s="146" t="s">
        <v>414</v>
      </c>
      <c r="N49" s="147"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4" t="s">
        <v>414</v>
      </c>
      <c r="D50" s="132" t="s">
        <v>414</v>
      </c>
      <c r="E50" s="91" t="s">
        <v>414</v>
      </c>
      <c r="F50" s="91" t="s">
        <v>414</v>
      </c>
      <c r="G50" s="91" t="s">
        <v>414</v>
      </c>
      <c r="H50" s="91" t="s">
        <v>414</v>
      </c>
      <c r="I50" s="91" t="s">
        <v>414</v>
      </c>
      <c r="J50" s="91" t="s">
        <v>414</v>
      </c>
      <c r="K50" s="133" t="s">
        <v>414</v>
      </c>
      <c r="L50" s="133" t="s">
        <v>414</v>
      </c>
      <c r="M50" s="146" t="s">
        <v>414</v>
      </c>
      <c r="N50" s="147"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4" t="s">
        <v>414</v>
      </c>
      <c r="D51" s="132" t="s">
        <v>414</v>
      </c>
      <c r="E51" s="91" t="s">
        <v>414</v>
      </c>
      <c r="F51" s="91" t="s">
        <v>414</v>
      </c>
      <c r="G51" s="91" t="s">
        <v>414</v>
      </c>
      <c r="H51" s="91" t="s">
        <v>414</v>
      </c>
      <c r="I51" s="91" t="s">
        <v>414</v>
      </c>
      <c r="J51" s="91" t="s">
        <v>414</v>
      </c>
      <c r="K51" s="133" t="s">
        <v>414</v>
      </c>
      <c r="L51" s="133" t="s">
        <v>414</v>
      </c>
      <c r="M51" s="146" t="s">
        <v>414</v>
      </c>
      <c r="N51" s="147"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0.93100000000000005</v>
      </c>
      <c r="D52" s="90">
        <f>D30</f>
        <v>0.75700000000000001</v>
      </c>
      <c r="E52" s="91" t="s">
        <v>414</v>
      </c>
      <c r="F52" s="91" t="s">
        <v>414</v>
      </c>
      <c r="G52" s="91" t="s">
        <v>414</v>
      </c>
      <c r="H52" s="91" t="s">
        <v>414</v>
      </c>
      <c r="I52" s="91" t="s">
        <v>414</v>
      </c>
      <c r="J52" s="91" t="s">
        <v>414</v>
      </c>
      <c r="K52" s="90">
        <f>K30</f>
        <v>0.93100000000000005</v>
      </c>
      <c r="L52" s="133">
        <v>2</v>
      </c>
      <c r="M52" s="90">
        <f>M30</f>
        <v>0.75700000000000001</v>
      </c>
      <c r="N52" s="147">
        <v>3</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0.93100000000000005</v>
      </c>
      <c r="AB52" s="90">
        <f t="shared" si="0"/>
        <v>0.75700000000000001</v>
      </c>
    </row>
    <row r="53" spans="1:28" x14ac:dyDescent="0.25">
      <c r="A53" s="92" t="s">
        <v>273</v>
      </c>
      <c r="B53" s="93" t="s">
        <v>274</v>
      </c>
      <c r="C53" s="134" t="s">
        <v>414</v>
      </c>
      <c r="D53" s="132" t="s">
        <v>414</v>
      </c>
      <c r="E53" s="91" t="s">
        <v>414</v>
      </c>
      <c r="F53" s="91" t="s">
        <v>414</v>
      </c>
      <c r="G53" s="91" t="s">
        <v>414</v>
      </c>
      <c r="H53" s="91" t="s">
        <v>414</v>
      </c>
      <c r="I53" s="91" t="s">
        <v>414</v>
      </c>
      <c r="J53" s="91" t="s">
        <v>414</v>
      </c>
      <c r="K53" s="133" t="s">
        <v>414</v>
      </c>
      <c r="L53" s="133" t="s">
        <v>414</v>
      </c>
      <c r="M53" s="146" t="s">
        <v>414</v>
      </c>
      <c r="N53" s="147"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4">
        <v>0.5</v>
      </c>
      <c r="D54" s="132">
        <v>0.5</v>
      </c>
      <c r="E54" s="91" t="s">
        <v>414</v>
      </c>
      <c r="F54" s="91" t="s">
        <v>414</v>
      </c>
      <c r="G54" s="91" t="s">
        <v>414</v>
      </c>
      <c r="H54" s="91" t="s">
        <v>414</v>
      </c>
      <c r="I54" s="91" t="s">
        <v>414</v>
      </c>
      <c r="J54" s="91" t="s">
        <v>414</v>
      </c>
      <c r="K54" s="90">
        <v>0.5</v>
      </c>
      <c r="L54" s="133">
        <v>2</v>
      </c>
      <c r="M54" s="146">
        <v>0.5</v>
      </c>
      <c r="N54" s="147">
        <v>3</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0.5</v>
      </c>
      <c r="AB54" s="90">
        <f t="shared" si="0"/>
        <v>0.5</v>
      </c>
    </row>
    <row r="55" spans="1:28" x14ac:dyDescent="0.25">
      <c r="A55" s="92" t="s">
        <v>277</v>
      </c>
      <c r="B55" s="96" t="s">
        <v>278</v>
      </c>
      <c r="C55" s="134" t="s">
        <v>414</v>
      </c>
      <c r="D55" s="132" t="s">
        <v>414</v>
      </c>
      <c r="E55" s="91" t="s">
        <v>414</v>
      </c>
      <c r="F55" s="91" t="s">
        <v>414</v>
      </c>
      <c r="G55" s="91" t="s">
        <v>414</v>
      </c>
      <c r="H55" s="91" t="s">
        <v>414</v>
      </c>
      <c r="I55" s="91" t="s">
        <v>414</v>
      </c>
      <c r="J55" s="91" t="s">
        <v>414</v>
      </c>
      <c r="K55" s="133" t="s">
        <v>414</v>
      </c>
      <c r="L55" s="133" t="s">
        <v>414</v>
      </c>
      <c r="M55" s="146" t="s">
        <v>414</v>
      </c>
      <c r="N55" s="147"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4" t="s">
        <v>414</v>
      </c>
      <c r="D56" s="132" t="s">
        <v>414</v>
      </c>
      <c r="E56" s="91" t="s">
        <v>414</v>
      </c>
      <c r="F56" s="91" t="s">
        <v>414</v>
      </c>
      <c r="G56" s="91" t="s">
        <v>414</v>
      </c>
      <c r="H56" s="91" t="s">
        <v>414</v>
      </c>
      <c r="I56" s="91" t="s">
        <v>414</v>
      </c>
      <c r="J56" s="91" t="s">
        <v>414</v>
      </c>
      <c r="K56" s="133" t="s">
        <v>414</v>
      </c>
      <c r="L56" s="133" t="s">
        <v>414</v>
      </c>
      <c r="M56" s="146" t="s">
        <v>414</v>
      </c>
      <c r="N56" s="147"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4" t="s">
        <v>414</v>
      </c>
      <c r="D57" s="132" t="s">
        <v>414</v>
      </c>
      <c r="E57" s="91" t="s">
        <v>414</v>
      </c>
      <c r="F57" s="91" t="s">
        <v>414</v>
      </c>
      <c r="G57" s="91" t="s">
        <v>414</v>
      </c>
      <c r="H57" s="91" t="s">
        <v>414</v>
      </c>
      <c r="I57" s="91" t="s">
        <v>414</v>
      </c>
      <c r="J57" s="91" t="s">
        <v>414</v>
      </c>
      <c r="K57" s="133" t="s">
        <v>414</v>
      </c>
      <c r="L57" s="133" t="s">
        <v>414</v>
      </c>
      <c r="M57" s="146" t="s">
        <v>414</v>
      </c>
      <c r="N57" s="147"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3" t="s">
        <v>414</v>
      </c>
      <c r="L58" s="133" t="s">
        <v>414</v>
      </c>
      <c r="M58" s="97" t="s">
        <v>414</v>
      </c>
      <c r="N58" s="147"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4" t="s">
        <v>414</v>
      </c>
      <c r="D59" s="132" t="s">
        <v>414</v>
      </c>
      <c r="E59" s="91" t="s">
        <v>414</v>
      </c>
      <c r="F59" s="91" t="s">
        <v>414</v>
      </c>
      <c r="G59" s="91" t="s">
        <v>414</v>
      </c>
      <c r="H59" s="91" t="s">
        <v>414</v>
      </c>
      <c r="I59" s="91" t="s">
        <v>414</v>
      </c>
      <c r="J59" s="91" t="s">
        <v>414</v>
      </c>
      <c r="K59" s="133" t="s">
        <v>414</v>
      </c>
      <c r="L59" s="133" t="s">
        <v>414</v>
      </c>
      <c r="M59" s="146" t="s">
        <v>414</v>
      </c>
      <c r="N59" s="147"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3" t="s">
        <v>414</v>
      </c>
      <c r="L60" s="133" t="s">
        <v>414</v>
      </c>
      <c r="M60" s="100" t="s">
        <v>414</v>
      </c>
      <c r="N60" s="147"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34">
        <v>0.5</v>
      </c>
      <c r="D61" s="132">
        <v>0.5</v>
      </c>
      <c r="E61" s="91" t="s">
        <v>414</v>
      </c>
      <c r="F61" s="91" t="s">
        <v>414</v>
      </c>
      <c r="G61" s="91" t="s">
        <v>414</v>
      </c>
      <c r="H61" s="91" t="s">
        <v>414</v>
      </c>
      <c r="I61" s="91" t="s">
        <v>414</v>
      </c>
      <c r="J61" s="91" t="s">
        <v>414</v>
      </c>
      <c r="K61" s="90">
        <v>0.5</v>
      </c>
      <c r="L61" s="133">
        <v>2</v>
      </c>
      <c r="M61" s="146">
        <v>0.5</v>
      </c>
      <c r="N61" s="147">
        <v>3</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0.5</v>
      </c>
      <c r="AB61" s="90">
        <f t="shared" si="0"/>
        <v>0.5</v>
      </c>
    </row>
    <row r="62" spans="1:28" x14ac:dyDescent="0.25">
      <c r="A62" s="92" t="s">
        <v>285</v>
      </c>
      <c r="B62" s="99" t="s">
        <v>253</v>
      </c>
      <c r="C62" s="100" t="s">
        <v>414</v>
      </c>
      <c r="D62" s="100" t="s">
        <v>414</v>
      </c>
      <c r="E62" s="91" t="s">
        <v>414</v>
      </c>
      <c r="F62" s="91" t="s">
        <v>414</v>
      </c>
      <c r="G62" s="91" t="s">
        <v>414</v>
      </c>
      <c r="H62" s="91" t="s">
        <v>414</v>
      </c>
      <c r="I62" s="91" t="s">
        <v>414</v>
      </c>
      <c r="J62" s="91" t="s">
        <v>414</v>
      </c>
      <c r="K62" s="133" t="s">
        <v>414</v>
      </c>
      <c r="L62" s="133" t="s">
        <v>414</v>
      </c>
      <c r="M62" s="100" t="s">
        <v>414</v>
      </c>
      <c r="N62" s="147"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3" t="s">
        <v>414</v>
      </c>
      <c r="L63" s="133" t="s">
        <v>414</v>
      </c>
      <c r="M63" s="100" t="s">
        <v>414</v>
      </c>
      <c r="N63" s="147"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3" t="s">
        <v>414</v>
      </c>
      <c r="L64" s="133" t="s">
        <v>414</v>
      </c>
      <c r="M64" s="97" t="s">
        <v>414</v>
      </c>
      <c r="N64" s="147"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63" t="s">
        <v>461</v>
      </c>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64"/>
      <c r="C68" s="264"/>
      <c r="D68" s="264"/>
      <c r="E68" s="264"/>
      <c r="F68" s="264"/>
      <c r="G68" s="264"/>
      <c r="H68" s="264"/>
      <c r="I68" s="264"/>
      <c r="J68" s="264"/>
      <c r="K68" s="264"/>
      <c r="L68" s="264"/>
      <c r="M68" s="264"/>
      <c r="N68" s="264"/>
      <c r="O68" s="264"/>
      <c r="P68" s="264"/>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65"/>
      <c r="C70" s="265"/>
      <c r="D70" s="265"/>
      <c r="E70" s="265"/>
      <c r="F70" s="265"/>
      <c r="G70" s="265"/>
      <c r="H70" s="265"/>
      <c r="I70" s="265"/>
      <c r="J70" s="265"/>
      <c r="K70" s="265"/>
      <c r="L70" s="265"/>
      <c r="M70" s="265"/>
      <c r="N70" s="265"/>
      <c r="O70" s="265"/>
      <c r="P70" s="265"/>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65"/>
      <c r="C72" s="265"/>
      <c r="D72" s="265"/>
      <c r="E72" s="265"/>
      <c r="F72" s="265"/>
      <c r="G72" s="265"/>
      <c r="H72" s="265"/>
      <c r="I72" s="265"/>
      <c r="J72" s="265"/>
      <c r="K72" s="265"/>
      <c r="L72" s="265"/>
      <c r="M72" s="265"/>
      <c r="N72" s="265"/>
      <c r="O72" s="265"/>
      <c r="P72" s="265"/>
      <c r="Q72" s="105"/>
      <c r="R72" s="105"/>
      <c r="S72" s="76"/>
      <c r="T72" s="76"/>
      <c r="U72" s="107"/>
      <c r="V72" s="76"/>
      <c r="W72" s="76"/>
      <c r="X72" s="76"/>
      <c r="Y72" s="76"/>
      <c r="Z72" s="76"/>
      <c r="AA72" s="76"/>
    </row>
    <row r="73" spans="1:28" ht="32.25" customHeight="1" x14ac:dyDescent="0.25">
      <c r="A73" s="76"/>
      <c r="B73" s="264"/>
      <c r="C73" s="264"/>
      <c r="D73" s="264"/>
      <c r="E73" s="264"/>
      <c r="F73" s="264"/>
      <c r="G73" s="264"/>
      <c r="H73" s="264"/>
      <c r="I73" s="264"/>
      <c r="J73" s="264"/>
      <c r="K73" s="264"/>
      <c r="L73" s="264"/>
      <c r="M73" s="264"/>
      <c r="N73" s="264"/>
      <c r="O73" s="264"/>
      <c r="P73" s="264"/>
      <c r="Q73" s="104"/>
      <c r="R73" s="104"/>
      <c r="S73" s="76"/>
      <c r="T73" s="76"/>
      <c r="U73" s="76"/>
      <c r="V73" s="76"/>
      <c r="W73" s="76"/>
      <c r="X73" s="76"/>
      <c r="Y73" s="76"/>
      <c r="Z73" s="76"/>
      <c r="AA73" s="76"/>
    </row>
    <row r="74" spans="1:28" ht="51.75" customHeight="1" x14ac:dyDescent="0.25">
      <c r="A74" s="76"/>
      <c r="B74" s="265"/>
      <c r="C74" s="265"/>
      <c r="D74" s="265"/>
      <c r="E74" s="265"/>
      <c r="F74" s="265"/>
      <c r="G74" s="265"/>
      <c r="H74" s="265"/>
      <c r="I74" s="265"/>
      <c r="J74" s="265"/>
      <c r="K74" s="265"/>
      <c r="L74" s="265"/>
      <c r="M74" s="265"/>
      <c r="N74" s="265"/>
      <c r="O74" s="265"/>
      <c r="P74" s="265"/>
      <c r="Q74" s="105"/>
      <c r="R74" s="105"/>
      <c r="S74" s="76"/>
      <c r="T74" s="76"/>
      <c r="U74" s="76"/>
      <c r="V74" s="76"/>
      <c r="W74" s="76"/>
      <c r="X74" s="76"/>
      <c r="Y74" s="76"/>
      <c r="Z74" s="76"/>
      <c r="AA74" s="76"/>
    </row>
    <row r="75" spans="1:28" ht="21.75" customHeight="1" x14ac:dyDescent="0.25">
      <c r="A75" s="76"/>
      <c r="B75" s="261"/>
      <c r="C75" s="261"/>
      <c r="D75" s="261"/>
      <c r="E75" s="261"/>
      <c r="F75" s="261"/>
      <c r="G75" s="261"/>
      <c r="H75" s="261"/>
      <c r="I75" s="261"/>
      <c r="J75" s="261"/>
      <c r="K75" s="261"/>
      <c r="L75" s="261"/>
      <c r="M75" s="261"/>
      <c r="N75" s="261"/>
      <c r="O75" s="261"/>
      <c r="P75" s="261"/>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62"/>
      <c r="C77" s="262"/>
      <c r="D77" s="262"/>
      <c r="E77" s="262"/>
      <c r="F77" s="262"/>
      <c r="G77" s="262"/>
      <c r="H77" s="262"/>
      <c r="I77" s="262"/>
      <c r="J77" s="262"/>
      <c r="K77" s="262"/>
      <c r="L77" s="262"/>
      <c r="M77" s="262"/>
      <c r="N77" s="262"/>
      <c r="O77" s="262"/>
      <c r="P77" s="262"/>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4" t="str">
        <f>'1. паспорт местоположение '!A5</f>
        <v>Год раскрытия информации: 2024 год</v>
      </c>
      <c r="B5" s="154"/>
      <c r="C5" s="154"/>
      <c r="D5" s="154"/>
      <c r="E5" s="154"/>
      <c r="F5" s="154"/>
      <c r="G5" s="154"/>
      <c r="H5" s="154"/>
      <c r="I5" s="154"/>
      <c r="J5" s="154"/>
      <c r="K5" s="154"/>
      <c r="L5" s="154"/>
    </row>
    <row r="7" spans="1:15" ht="18.75" x14ac:dyDescent="0.3">
      <c r="A7" s="155" t="s">
        <v>3</v>
      </c>
      <c r="B7" s="155"/>
      <c r="C7" s="155"/>
      <c r="D7" s="155"/>
      <c r="E7" s="155"/>
      <c r="F7" s="155"/>
      <c r="G7" s="155"/>
      <c r="H7" s="155"/>
      <c r="I7" s="155"/>
      <c r="J7" s="155"/>
      <c r="K7" s="155"/>
      <c r="L7" s="155"/>
    </row>
    <row r="9" spans="1:15" ht="15.75" x14ac:dyDescent="0.25">
      <c r="A9" s="156" t="s">
        <v>457</v>
      </c>
      <c r="B9" s="156"/>
      <c r="C9" s="156"/>
      <c r="D9" s="156"/>
      <c r="E9" s="156"/>
      <c r="F9" s="156"/>
      <c r="G9" s="156"/>
      <c r="H9" s="156"/>
      <c r="I9" s="156"/>
      <c r="J9" s="156"/>
      <c r="K9" s="156"/>
      <c r="L9" s="156"/>
    </row>
    <row r="10" spans="1:15" ht="15.75" x14ac:dyDescent="0.25">
      <c r="A10" s="152" t="s">
        <v>4</v>
      </c>
      <c r="B10" s="152"/>
      <c r="C10" s="152"/>
      <c r="D10" s="152"/>
      <c r="E10" s="152"/>
      <c r="F10" s="152"/>
      <c r="G10" s="152"/>
      <c r="H10" s="152"/>
      <c r="I10" s="152"/>
      <c r="J10" s="152"/>
      <c r="K10" s="152"/>
      <c r="L10" s="152"/>
    </row>
    <row r="12" spans="1:15" ht="15.75" x14ac:dyDescent="0.25">
      <c r="A12" s="156" t="str">
        <f>'6.2. Паспорт фин осв ввод'!A11:AB11</f>
        <v>R_ПрН_ТП75_12122_3</v>
      </c>
      <c r="B12" s="156"/>
      <c r="C12" s="156"/>
      <c r="D12" s="156"/>
      <c r="E12" s="156"/>
      <c r="F12" s="156"/>
      <c r="G12" s="156"/>
      <c r="H12" s="156"/>
      <c r="I12" s="156"/>
      <c r="J12" s="156"/>
      <c r="K12" s="156"/>
      <c r="L12" s="156"/>
    </row>
    <row r="13" spans="1:15" ht="15.75" x14ac:dyDescent="0.25">
      <c r="A13" s="152" t="s">
        <v>5</v>
      </c>
      <c r="B13" s="152"/>
      <c r="C13" s="152"/>
      <c r="D13" s="152"/>
      <c r="E13" s="152"/>
      <c r="F13" s="152"/>
      <c r="G13" s="152"/>
      <c r="H13" s="152"/>
      <c r="I13" s="152"/>
      <c r="J13" s="152"/>
      <c r="K13" s="152"/>
      <c r="L13" s="152"/>
    </row>
    <row r="15" spans="1:15" ht="15"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c r="M15" s="283" t="s">
        <v>413</v>
      </c>
      <c r="N15" s="283" t="s">
        <v>413</v>
      </c>
      <c r="O15" s="283" t="s">
        <v>413</v>
      </c>
    </row>
    <row r="16" spans="1:15" ht="15.75" x14ac:dyDescent="0.25">
      <c r="A16" s="152" t="s">
        <v>6</v>
      </c>
      <c r="B16" s="152"/>
      <c r="C16" s="152"/>
      <c r="D16" s="152"/>
      <c r="E16" s="152"/>
      <c r="F16" s="152"/>
      <c r="G16" s="152"/>
      <c r="H16" s="152"/>
      <c r="I16" s="152"/>
      <c r="J16" s="152"/>
      <c r="K16" s="152"/>
      <c r="L16" s="152"/>
    </row>
    <row r="18" spans="1:48" ht="18.75" x14ac:dyDescent="0.3">
      <c r="A18" s="159" t="s">
        <v>289</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18" customFormat="1" ht="15.75" x14ac:dyDescent="0.25">
      <c r="A20" s="282" t="s">
        <v>290</v>
      </c>
      <c r="B20" s="282" t="s">
        <v>291</v>
      </c>
      <c r="C20" s="282" t="s">
        <v>292</v>
      </c>
      <c r="D20" s="282" t="s">
        <v>293</v>
      </c>
      <c r="E20" s="282" t="s">
        <v>294</v>
      </c>
      <c r="F20" s="282"/>
      <c r="G20" s="282"/>
      <c r="H20" s="282"/>
      <c r="I20" s="282"/>
      <c r="J20" s="282"/>
      <c r="K20" s="282"/>
      <c r="L20" s="282"/>
      <c r="M20" s="282" t="s">
        <v>295</v>
      </c>
      <c r="N20" s="282" t="s">
        <v>296</v>
      </c>
      <c r="O20" s="282" t="s">
        <v>297</v>
      </c>
      <c r="P20" s="282" t="s">
        <v>298</v>
      </c>
      <c r="Q20" s="282" t="s">
        <v>299</v>
      </c>
      <c r="R20" s="282" t="s">
        <v>300</v>
      </c>
      <c r="S20" s="282" t="s">
        <v>301</v>
      </c>
      <c r="T20" s="282"/>
      <c r="U20" s="282" t="s">
        <v>302</v>
      </c>
      <c r="V20" s="282" t="s">
        <v>303</v>
      </c>
      <c r="W20" s="282" t="s">
        <v>304</v>
      </c>
      <c r="X20" s="282" t="s">
        <v>305</v>
      </c>
      <c r="Y20" s="282" t="s">
        <v>306</v>
      </c>
      <c r="Z20" s="282" t="s">
        <v>307</v>
      </c>
      <c r="AA20" s="282" t="s">
        <v>308</v>
      </c>
      <c r="AB20" s="282" t="s">
        <v>309</v>
      </c>
      <c r="AC20" s="282" t="s">
        <v>310</v>
      </c>
      <c r="AD20" s="282" t="s">
        <v>311</v>
      </c>
      <c r="AE20" s="282" t="s">
        <v>312</v>
      </c>
      <c r="AF20" s="282" t="s">
        <v>313</v>
      </c>
      <c r="AG20" s="282"/>
      <c r="AH20" s="282"/>
      <c r="AI20" s="282"/>
      <c r="AJ20" s="282"/>
      <c r="AK20" s="282"/>
      <c r="AL20" s="282" t="s">
        <v>314</v>
      </c>
      <c r="AM20" s="282"/>
      <c r="AN20" s="282"/>
      <c r="AO20" s="282"/>
      <c r="AP20" s="282" t="s">
        <v>315</v>
      </c>
      <c r="AQ20" s="282"/>
      <c r="AR20" s="282" t="s">
        <v>316</v>
      </c>
      <c r="AS20" s="282" t="s">
        <v>317</v>
      </c>
      <c r="AT20" s="282" t="s">
        <v>318</v>
      </c>
      <c r="AU20" s="282" t="s">
        <v>319</v>
      </c>
      <c r="AV20" s="282" t="s">
        <v>320</v>
      </c>
    </row>
    <row r="21" spans="1:48" s="18" customFormat="1" ht="15.75" x14ac:dyDescent="0.25">
      <c r="A21" s="282"/>
      <c r="B21" s="282"/>
      <c r="C21" s="282"/>
      <c r="D21" s="282"/>
      <c r="E21" s="282" t="s">
        <v>321</v>
      </c>
      <c r="F21" s="282" t="s">
        <v>274</v>
      </c>
      <c r="G21" s="282" t="s">
        <v>276</v>
      </c>
      <c r="H21" s="282" t="s">
        <v>278</v>
      </c>
      <c r="I21" s="282" t="s">
        <v>322</v>
      </c>
      <c r="J21" s="282" t="s">
        <v>323</v>
      </c>
      <c r="K21" s="282" t="s">
        <v>324</v>
      </c>
      <c r="L21" s="282" t="s">
        <v>138</v>
      </c>
      <c r="M21" s="282"/>
      <c r="N21" s="282"/>
      <c r="O21" s="282"/>
      <c r="P21" s="282"/>
      <c r="Q21" s="282"/>
      <c r="R21" s="282"/>
      <c r="S21" s="282" t="s">
        <v>169</v>
      </c>
      <c r="T21" s="282" t="s">
        <v>325</v>
      </c>
      <c r="U21" s="282"/>
      <c r="V21" s="282"/>
      <c r="W21" s="282"/>
      <c r="X21" s="282"/>
      <c r="Y21" s="282"/>
      <c r="Z21" s="282"/>
      <c r="AA21" s="282"/>
      <c r="AB21" s="282"/>
      <c r="AC21" s="282"/>
      <c r="AD21" s="282"/>
      <c r="AE21" s="282"/>
      <c r="AF21" s="282" t="s">
        <v>326</v>
      </c>
      <c r="AG21" s="282"/>
      <c r="AH21" s="282" t="s">
        <v>327</v>
      </c>
      <c r="AI21" s="282"/>
      <c r="AJ21" s="282" t="s">
        <v>328</v>
      </c>
      <c r="AK21" s="282" t="s">
        <v>329</v>
      </c>
      <c r="AL21" s="282" t="s">
        <v>330</v>
      </c>
      <c r="AM21" s="282" t="s">
        <v>331</v>
      </c>
      <c r="AN21" s="282" t="s">
        <v>332</v>
      </c>
      <c r="AO21" s="282" t="s">
        <v>333</v>
      </c>
      <c r="AP21" s="282" t="s">
        <v>334</v>
      </c>
      <c r="AQ21" s="282" t="s">
        <v>325</v>
      </c>
      <c r="AR21" s="282"/>
      <c r="AS21" s="282"/>
      <c r="AT21" s="282"/>
      <c r="AU21" s="282"/>
      <c r="AV21" s="282"/>
    </row>
    <row r="22" spans="1:48" s="18" customFormat="1" ht="75.75" customHeight="1" x14ac:dyDescent="0.25">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19" t="s">
        <v>335</v>
      </c>
      <c r="AG22" s="19" t="s">
        <v>336</v>
      </c>
      <c r="AH22" s="19" t="s">
        <v>169</v>
      </c>
      <c r="AI22" s="19" t="s">
        <v>325</v>
      </c>
      <c r="AJ22" s="282"/>
      <c r="AK22" s="282"/>
      <c r="AL22" s="282"/>
      <c r="AM22" s="282"/>
      <c r="AN22" s="282"/>
      <c r="AO22" s="282"/>
      <c r="AP22" s="282"/>
      <c r="AQ22" s="282"/>
      <c r="AR22" s="282"/>
      <c r="AS22" s="282"/>
      <c r="AT22" s="282"/>
      <c r="AU22" s="282"/>
      <c r="AV22" s="282"/>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9">
        <v>1</v>
      </c>
      <c r="B24" s="269" t="s">
        <v>499</v>
      </c>
      <c r="C24" s="269" t="s">
        <v>500</v>
      </c>
      <c r="D24" s="279" t="s">
        <v>414</v>
      </c>
      <c r="E24" s="269">
        <v>2</v>
      </c>
      <c r="F24" s="269" t="s">
        <v>414</v>
      </c>
      <c r="G24" s="269">
        <v>0.5</v>
      </c>
      <c r="H24" s="269" t="s">
        <v>414</v>
      </c>
      <c r="I24" s="269" t="s">
        <v>414</v>
      </c>
      <c r="J24" s="269" t="s">
        <v>414</v>
      </c>
      <c r="K24" s="269" t="s">
        <v>414</v>
      </c>
      <c r="L24" s="269" t="s">
        <v>414</v>
      </c>
      <c r="M24" s="269" t="s">
        <v>501</v>
      </c>
      <c r="N24" s="269" t="s">
        <v>502</v>
      </c>
      <c r="O24" s="269" t="s">
        <v>470</v>
      </c>
      <c r="P24" s="276">
        <f>4746.06781/1.2</f>
        <v>3955.0565083333331</v>
      </c>
      <c r="Q24" s="269" t="s">
        <v>503</v>
      </c>
      <c r="R24" s="276">
        <f>P24</f>
        <v>3955.0565083333331</v>
      </c>
      <c r="S24" s="269" t="s">
        <v>504</v>
      </c>
      <c r="T24" s="269" t="s">
        <v>504</v>
      </c>
      <c r="U24" s="269">
        <v>3</v>
      </c>
      <c r="V24" s="269">
        <v>3</v>
      </c>
      <c r="W24" s="143" t="s">
        <v>505</v>
      </c>
      <c r="X24" s="144">
        <f>4745.88/1.2</f>
        <v>3954.9</v>
      </c>
      <c r="Y24" s="143" t="str">
        <f>W24</f>
        <v>ООО "ЭЛЕКТРОКОМПЛЕКТСЕРВИС"</v>
      </c>
      <c r="Z24" s="143" t="s">
        <v>506</v>
      </c>
      <c r="AA24" s="143" t="s">
        <v>414</v>
      </c>
      <c r="AB24" s="143" t="s">
        <v>414</v>
      </c>
      <c r="AC24" s="143" t="s">
        <v>414</v>
      </c>
      <c r="AD24" s="143" t="s">
        <v>414</v>
      </c>
      <c r="AE24" s="143" t="s">
        <v>414</v>
      </c>
      <c r="AF24" s="272">
        <v>32413309145</v>
      </c>
      <c r="AG24" s="275" t="s">
        <v>507</v>
      </c>
      <c r="AH24" s="266">
        <v>45343</v>
      </c>
      <c r="AI24" s="266">
        <v>45343</v>
      </c>
      <c r="AJ24" s="266">
        <v>45352</v>
      </c>
      <c r="AK24" s="266">
        <v>45355</v>
      </c>
      <c r="AL24" s="143" t="s">
        <v>414</v>
      </c>
      <c r="AM24" s="143" t="s">
        <v>414</v>
      </c>
      <c r="AN24" s="143" t="s">
        <v>414</v>
      </c>
      <c r="AO24" s="143" t="s">
        <v>414</v>
      </c>
      <c r="AP24" s="143" t="s">
        <v>414</v>
      </c>
      <c r="AQ24" s="143" t="s">
        <v>414</v>
      </c>
      <c r="AR24" s="143" t="s">
        <v>414</v>
      </c>
      <c r="AS24" s="143" t="s">
        <v>414</v>
      </c>
      <c r="AT24" s="143" t="s">
        <v>414</v>
      </c>
      <c r="AU24" s="143" t="s">
        <v>414</v>
      </c>
      <c r="AV24" s="143" t="s">
        <v>414</v>
      </c>
    </row>
    <row r="25" spans="1:48" ht="106.5" customHeight="1" x14ac:dyDescent="0.25">
      <c r="A25" s="270"/>
      <c r="B25" s="270"/>
      <c r="C25" s="270"/>
      <c r="D25" s="280"/>
      <c r="E25" s="270"/>
      <c r="F25" s="270"/>
      <c r="G25" s="270"/>
      <c r="H25" s="270"/>
      <c r="I25" s="270"/>
      <c r="J25" s="270"/>
      <c r="K25" s="270"/>
      <c r="L25" s="270"/>
      <c r="M25" s="270"/>
      <c r="N25" s="270"/>
      <c r="O25" s="270"/>
      <c r="P25" s="277"/>
      <c r="Q25" s="270"/>
      <c r="R25" s="270"/>
      <c r="S25" s="270"/>
      <c r="T25" s="270"/>
      <c r="U25" s="270"/>
      <c r="V25" s="270"/>
      <c r="W25" s="143" t="s">
        <v>508</v>
      </c>
      <c r="X25" s="144">
        <f>4665.95/1.2</f>
        <v>3888.2916666666665</v>
      </c>
      <c r="Y25" s="143" t="s">
        <v>414</v>
      </c>
      <c r="Z25" s="143" t="s">
        <v>506</v>
      </c>
      <c r="AA25" s="144" t="s">
        <v>414</v>
      </c>
      <c r="AB25" s="144">
        <f>X25</f>
        <v>3888.2916666666665</v>
      </c>
      <c r="AC25" s="143" t="str">
        <f>W25</f>
        <v>ООО "Дартекс"</v>
      </c>
      <c r="AD25" s="143">
        <v>4665.95</v>
      </c>
      <c r="AE25" s="143">
        <f>AD25</f>
        <v>4665.95</v>
      </c>
      <c r="AF25" s="273"/>
      <c r="AG25" s="273"/>
      <c r="AH25" s="267"/>
      <c r="AI25" s="267"/>
      <c r="AJ25" s="267"/>
      <c r="AK25" s="267"/>
      <c r="AL25" s="143" t="s">
        <v>414</v>
      </c>
      <c r="AM25" s="143" t="s">
        <v>414</v>
      </c>
      <c r="AN25" s="145" t="s">
        <v>414</v>
      </c>
      <c r="AO25" s="143" t="s">
        <v>414</v>
      </c>
      <c r="AP25" s="145" t="s">
        <v>414</v>
      </c>
      <c r="AQ25" s="145">
        <v>45365</v>
      </c>
      <c r="AR25" s="143" t="s">
        <v>509</v>
      </c>
      <c r="AS25" s="145" t="s">
        <v>414</v>
      </c>
      <c r="AT25" s="143" t="s">
        <v>414</v>
      </c>
      <c r="AU25" s="143" t="s">
        <v>414</v>
      </c>
      <c r="AV25" s="143" t="s">
        <v>414</v>
      </c>
    </row>
    <row r="26" spans="1:48" ht="65.25" customHeight="1" x14ac:dyDescent="0.25">
      <c r="A26" s="271"/>
      <c r="B26" s="271"/>
      <c r="C26" s="271"/>
      <c r="D26" s="281"/>
      <c r="E26" s="271"/>
      <c r="F26" s="271"/>
      <c r="G26" s="271"/>
      <c r="H26" s="271"/>
      <c r="I26" s="271"/>
      <c r="J26" s="271"/>
      <c r="K26" s="271"/>
      <c r="L26" s="271"/>
      <c r="M26" s="271"/>
      <c r="N26" s="271"/>
      <c r="O26" s="271"/>
      <c r="P26" s="278"/>
      <c r="Q26" s="271"/>
      <c r="R26" s="271"/>
      <c r="S26" s="271"/>
      <c r="T26" s="271"/>
      <c r="U26" s="271"/>
      <c r="V26" s="271"/>
      <c r="W26" s="143" t="s">
        <v>510</v>
      </c>
      <c r="X26" s="144">
        <f>4709.2632/1.2</f>
        <v>3924.3860000000004</v>
      </c>
      <c r="Y26" s="143" t="str">
        <f>W26</f>
        <v>ООО "СЭС"</v>
      </c>
      <c r="Z26" s="143" t="s">
        <v>506</v>
      </c>
      <c r="AA26" s="143" t="s">
        <v>414</v>
      </c>
      <c r="AB26" s="143" t="s">
        <v>414</v>
      </c>
      <c r="AC26" s="143" t="s">
        <v>414</v>
      </c>
      <c r="AD26" s="143" t="s">
        <v>414</v>
      </c>
      <c r="AE26" s="143" t="s">
        <v>414</v>
      </c>
      <c r="AF26" s="274"/>
      <c r="AG26" s="274"/>
      <c r="AH26" s="268"/>
      <c r="AI26" s="268"/>
      <c r="AJ26" s="268"/>
      <c r="AK26" s="268"/>
      <c r="AL26" s="143" t="s">
        <v>414</v>
      </c>
      <c r="AM26" s="143" t="s">
        <v>414</v>
      </c>
      <c r="AN26" s="143" t="s">
        <v>414</v>
      </c>
      <c r="AO26" s="143" t="s">
        <v>414</v>
      </c>
      <c r="AP26" s="143" t="s">
        <v>414</v>
      </c>
      <c r="AQ26" s="143" t="s">
        <v>414</v>
      </c>
      <c r="AR26" s="143" t="s">
        <v>414</v>
      </c>
      <c r="AS26" s="143" t="s">
        <v>414</v>
      </c>
      <c r="AT26" s="143" t="s">
        <v>414</v>
      </c>
      <c r="AU26" s="143" t="s">
        <v>414</v>
      </c>
      <c r="AV26" s="143"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13:L13"/>
    <mergeCell ref="A5:L5"/>
    <mergeCell ref="A7:L7"/>
    <mergeCell ref="A9:L9"/>
    <mergeCell ref="A10:L10"/>
    <mergeCell ref="A12:L1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S21:S22"/>
    <mergeCell ref="T21:T22"/>
    <mergeCell ref="AA20:AA22"/>
    <mergeCell ref="AH21:AI21"/>
    <mergeCell ref="AJ21:AJ22"/>
    <mergeCell ref="Z20:Z22"/>
    <mergeCell ref="U20: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zoomScaleSheetLayoutView="100" workbookViewId="0">
      <selection activeCell="G67" sqref="G67:L67"/>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4" t="str">
        <f>'1. паспорт местоположение '!A5</f>
        <v>Год раскрытия информации: 2024 год</v>
      </c>
      <c r="B5" s="154"/>
      <c r="C5" s="154"/>
      <c r="D5" s="154"/>
      <c r="E5" s="154"/>
      <c r="F5" s="154"/>
      <c r="G5" s="154"/>
      <c r="H5" s="154"/>
      <c r="I5" s="154"/>
      <c r="J5" s="154"/>
      <c r="K5" s="154"/>
      <c r="L5" s="154"/>
    </row>
    <row r="7" spans="1:12" ht="18.95" customHeight="1" x14ac:dyDescent="0.3">
      <c r="A7" s="305" t="s">
        <v>3</v>
      </c>
      <c r="B7" s="305"/>
      <c r="C7" s="305"/>
      <c r="D7" s="305"/>
      <c r="E7" s="305"/>
      <c r="F7" s="305"/>
      <c r="G7" s="305"/>
      <c r="H7" s="305"/>
      <c r="I7" s="305"/>
      <c r="J7" s="305"/>
      <c r="K7" s="305"/>
      <c r="L7" s="305"/>
    </row>
    <row r="9" spans="1:12" ht="15.95" customHeight="1" x14ac:dyDescent="0.25">
      <c r="A9" s="306" t="s">
        <v>457</v>
      </c>
      <c r="B9" s="306"/>
      <c r="C9" s="306"/>
      <c r="D9" s="306"/>
      <c r="E9" s="306"/>
      <c r="F9" s="306"/>
      <c r="G9" s="306"/>
      <c r="H9" s="306"/>
      <c r="I9" s="306"/>
      <c r="J9" s="306"/>
      <c r="K9" s="306"/>
      <c r="L9" s="306"/>
    </row>
    <row r="10" spans="1:12" ht="15.95" customHeight="1" x14ac:dyDescent="0.25">
      <c r="A10" s="303" t="s">
        <v>4</v>
      </c>
      <c r="B10" s="303"/>
      <c r="C10" s="303"/>
      <c r="D10" s="303"/>
      <c r="E10" s="303"/>
      <c r="F10" s="303"/>
      <c r="G10" s="303"/>
      <c r="H10" s="303"/>
      <c r="I10" s="303"/>
      <c r="J10" s="303"/>
      <c r="K10" s="303"/>
      <c r="L10" s="303"/>
    </row>
    <row r="12" spans="1:12" ht="15.95" customHeight="1" x14ac:dyDescent="0.25">
      <c r="A12" s="154" t="str">
        <f>'7. Паспорт отчет о закупке '!A12:L12</f>
        <v>R_ПрН_ТП75_12122_3</v>
      </c>
      <c r="B12" s="154"/>
      <c r="C12" s="154"/>
      <c r="D12" s="154"/>
      <c r="E12" s="154"/>
      <c r="F12" s="154"/>
      <c r="G12" s="154"/>
      <c r="H12" s="154"/>
      <c r="I12" s="154"/>
      <c r="J12" s="154"/>
      <c r="K12" s="154"/>
      <c r="L12" s="154"/>
    </row>
    <row r="13" spans="1:12" ht="15.95" customHeight="1" x14ac:dyDescent="0.25">
      <c r="A13" s="303" t="s">
        <v>5</v>
      </c>
      <c r="B13" s="303"/>
      <c r="C13" s="303"/>
      <c r="D13" s="303"/>
      <c r="E13" s="303"/>
      <c r="F13" s="303"/>
      <c r="G13" s="303"/>
      <c r="H13" s="303"/>
      <c r="I13" s="303"/>
      <c r="J13" s="303"/>
      <c r="K13" s="303"/>
      <c r="L13" s="303"/>
    </row>
    <row r="15" spans="1:12" ht="32.1" customHeight="1" x14ac:dyDescent="0.25">
      <c r="A15" s="302" t="str">
        <f>'1. паспорт местоположение '!A15:C15</f>
        <v>ТП-75. Замена ТМ-10/0,4-250 кВА  на трансформаторы марки ТМГ-12 10/0,4-250 кВА. 2шт.</v>
      </c>
      <c r="B15" s="302" t="s">
        <v>413</v>
      </c>
      <c r="C15" s="302" t="s">
        <v>413</v>
      </c>
      <c r="D15" s="302" t="s">
        <v>413</v>
      </c>
      <c r="E15" s="302" t="s">
        <v>413</v>
      </c>
      <c r="F15" s="302" t="s">
        <v>413</v>
      </c>
      <c r="G15" s="302" t="s">
        <v>413</v>
      </c>
      <c r="H15" s="302" t="s">
        <v>413</v>
      </c>
      <c r="I15" s="302" t="s">
        <v>413</v>
      </c>
      <c r="J15" s="302" t="s">
        <v>413</v>
      </c>
      <c r="K15" s="302" t="s">
        <v>413</v>
      </c>
      <c r="L15" s="302" t="s">
        <v>413</v>
      </c>
    </row>
    <row r="16" spans="1:12" ht="15.95" customHeight="1" x14ac:dyDescent="0.25">
      <c r="A16" s="303" t="s">
        <v>6</v>
      </c>
      <c r="B16" s="303"/>
      <c r="C16" s="303"/>
      <c r="D16" s="303"/>
      <c r="E16" s="303"/>
      <c r="F16" s="303"/>
      <c r="G16" s="303"/>
      <c r="H16" s="303"/>
      <c r="I16" s="303"/>
      <c r="J16" s="303"/>
      <c r="K16" s="303"/>
      <c r="L16" s="303"/>
    </row>
    <row r="18" spans="1:13" ht="18.95" customHeight="1" x14ac:dyDescent="0.3">
      <c r="A18" s="304" t="str">
        <f>'1. паспорт местоположение '!A15:C15</f>
        <v>ТП-75. Замена ТМ-10/0,4-250 кВА  на трансформаторы марки ТМГ-12 10/0,4-250 кВА. 2шт.</v>
      </c>
      <c r="B18" s="304"/>
      <c r="C18" s="304"/>
      <c r="D18" s="304"/>
      <c r="E18" s="304"/>
      <c r="F18" s="304"/>
      <c r="G18" s="304"/>
      <c r="H18" s="304"/>
      <c r="I18" s="304"/>
      <c r="J18" s="304"/>
      <c r="K18" s="304"/>
      <c r="L18" s="304"/>
    </row>
    <row r="20" spans="1:13" ht="33" customHeight="1" x14ac:dyDescent="0.25">
      <c r="A20" s="295" t="s">
        <v>337</v>
      </c>
      <c r="B20" s="295"/>
      <c r="C20" s="295"/>
      <c r="D20" s="295"/>
      <c r="E20" s="295"/>
      <c r="F20" s="295"/>
      <c r="G20" s="301" t="str">
        <f>$A$15</f>
        <v>ТП-75. Замена ТМ-10/0,4-250 кВА  на трансформаторы марки ТМГ-12 10/0,4-250 кВА. 2шт.</v>
      </c>
      <c r="H20" s="301"/>
      <c r="I20" s="301"/>
      <c r="J20" s="301"/>
      <c r="K20" s="301"/>
      <c r="L20" s="301"/>
      <c r="M20" s="73" t="s">
        <v>127</v>
      </c>
    </row>
    <row r="21" spans="1:13" ht="15.95" customHeight="1" x14ac:dyDescent="0.25">
      <c r="A21" s="295" t="s">
        <v>338</v>
      </c>
      <c r="B21" s="295"/>
      <c r="C21" s="295"/>
      <c r="D21" s="295"/>
      <c r="E21" s="295"/>
      <c r="F21" s="295"/>
      <c r="G21" s="301" t="s">
        <v>462</v>
      </c>
      <c r="H21" s="301"/>
      <c r="I21" s="301"/>
      <c r="J21" s="301"/>
      <c r="K21" s="301"/>
      <c r="L21" s="301"/>
    </row>
    <row r="22" spans="1:13" ht="15.95" customHeight="1" x14ac:dyDescent="0.25">
      <c r="A22" s="295" t="s">
        <v>339</v>
      </c>
      <c r="B22" s="295"/>
      <c r="C22" s="295"/>
      <c r="D22" s="295"/>
      <c r="E22" s="295"/>
      <c r="F22" s="295"/>
      <c r="G22" s="301" t="s">
        <v>415</v>
      </c>
      <c r="H22" s="301"/>
      <c r="I22" s="301"/>
      <c r="J22" s="301"/>
      <c r="K22" s="301"/>
      <c r="L22" s="301"/>
    </row>
    <row r="23" spans="1:13" ht="15.95" customHeight="1" x14ac:dyDescent="0.25">
      <c r="A23" s="295" t="s">
        <v>340</v>
      </c>
      <c r="B23" s="295"/>
      <c r="C23" s="295"/>
      <c r="D23" s="295"/>
      <c r="E23" s="295"/>
      <c r="F23" s="295"/>
      <c r="G23" s="301" t="s">
        <v>486</v>
      </c>
      <c r="H23" s="301"/>
      <c r="I23" s="301"/>
      <c r="J23" s="301"/>
      <c r="K23" s="301"/>
      <c r="L23" s="301"/>
    </row>
    <row r="24" spans="1:13" ht="15.95" customHeight="1" x14ac:dyDescent="0.25">
      <c r="A24" s="295" t="s">
        <v>341</v>
      </c>
      <c r="B24" s="295"/>
      <c r="C24" s="295"/>
      <c r="D24" s="295"/>
      <c r="E24" s="295"/>
      <c r="F24" s="295"/>
      <c r="G24" s="298">
        <f>'3.1. паспорт Техсостояние ПС '!J23</f>
        <v>2024</v>
      </c>
      <c r="H24" s="298"/>
      <c r="I24" s="298"/>
      <c r="J24" s="298"/>
      <c r="K24" s="298"/>
      <c r="L24" s="298"/>
    </row>
    <row r="25" spans="1:13" ht="15.95" customHeight="1" x14ac:dyDescent="0.25">
      <c r="A25" s="295" t="s">
        <v>342</v>
      </c>
      <c r="B25" s="295"/>
      <c r="C25" s="295"/>
      <c r="D25" s="295"/>
      <c r="E25" s="295"/>
      <c r="F25" s="295"/>
      <c r="G25" s="299" t="s">
        <v>473</v>
      </c>
      <c r="H25" s="299"/>
      <c r="I25" s="299"/>
      <c r="J25" s="299"/>
      <c r="K25" s="299"/>
      <c r="L25" s="299"/>
    </row>
    <row r="26" spans="1:13" ht="15.95" customHeight="1" x14ac:dyDescent="0.25">
      <c r="A26" s="295" t="s">
        <v>488</v>
      </c>
      <c r="B26" s="295"/>
      <c r="C26" s="295"/>
      <c r="D26" s="295"/>
      <c r="E26" s="295"/>
      <c r="F26" s="295"/>
      <c r="G26" s="300">
        <v>1.117</v>
      </c>
      <c r="H26" s="300"/>
      <c r="I26" s="300"/>
      <c r="J26" s="300"/>
      <c r="K26" s="300"/>
      <c r="L26" s="300"/>
    </row>
    <row r="27" spans="1:13" ht="15.95" customHeight="1" x14ac:dyDescent="0.25">
      <c r="A27" s="295" t="s">
        <v>343</v>
      </c>
      <c r="B27" s="295"/>
      <c r="C27" s="295"/>
      <c r="D27" s="295"/>
      <c r="E27" s="295"/>
      <c r="F27" s="295"/>
      <c r="G27" s="301" t="s">
        <v>463</v>
      </c>
      <c r="H27" s="301"/>
      <c r="I27" s="301"/>
      <c r="J27" s="301"/>
      <c r="K27" s="301"/>
      <c r="L27" s="301"/>
    </row>
    <row r="28" spans="1:13" ht="15.95" customHeight="1" x14ac:dyDescent="0.25">
      <c r="A28" s="295" t="s">
        <v>344</v>
      </c>
      <c r="B28" s="295"/>
      <c r="C28" s="295"/>
      <c r="D28" s="295"/>
      <c r="E28" s="295"/>
      <c r="F28" s="295"/>
      <c r="G28" s="296">
        <v>0.90800000000000003</v>
      </c>
      <c r="H28" s="296"/>
      <c r="I28" s="296"/>
      <c r="J28" s="296"/>
      <c r="K28" s="296"/>
      <c r="L28" s="296"/>
    </row>
    <row r="29" spans="1:13" ht="29.1" customHeight="1" x14ac:dyDescent="0.25">
      <c r="A29" s="294" t="s">
        <v>345</v>
      </c>
      <c r="B29" s="294"/>
      <c r="C29" s="294"/>
      <c r="D29" s="294"/>
      <c r="E29" s="294"/>
      <c r="F29" s="294"/>
      <c r="G29" s="296" t="s">
        <v>414</v>
      </c>
      <c r="H29" s="296"/>
      <c r="I29" s="296"/>
      <c r="J29" s="296"/>
      <c r="K29" s="296"/>
      <c r="L29" s="296"/>
    </row>
    <row r="30" spans="1:13" ht="15.95" customHeight="1" x14ac:dyDescent="0.25">
      <c r="A30" s="295" t="s">
        <v>346</v>
      </c>
      <c r="B30" s="295"/>
      <c r="C30" s="295"/>
      <c r="D30" s="295"/>
      <c r="E30" s="295"/>
      <c r="F30" s="295"/>
      <c r="G30" s="296" t="s">
        <v>414</v>
      </c>
      <c r="H30" s="296"/>
      <c r="I30" s="296"/>
      <c r="J30" s="296"/>
      <c r="K30" s="296"/>
      <c r="L30" s="296"/>
    </row>
    <row r="31" spans="1:13" ht="32.1" customHeight="1" x14ac:dyDescent="0.25">
      <c r="A31" s="294" t="s">
        <v>347</v>
      </c>
      <c r="B31" s="294"/>
      <c r="C31" s="294"/>
      <c r="D31" s="294"/>
      <c r="E31" s="294"/>
      <c r="F31" s="294"/>
      <c r="G31" s="296" t="s">
        <v>414</v>
      </c>
      <c r="H31" s="296"/>
      <c r="I31" s="296"/>
      <c r="J31" s="296"/>
      <c r="K31" s="296"/>
      <c r="L31" s="296"/>
    </row>
    <row r="32" spans="1:13" ht="15.95" customHeight="1" x14ac:dyDescent="0.25">
      <c r="A32" s="295" t="s">
        <v>491</v>
      </c>
      <c r="B32" s="295"/>
      <c r="C32" s="295"/>
      <c r="D32" s="295"/>
      <c r="E32" s="295"/>
      <c r="F32" s="295"/>
      <c r="G32" s="296" t="s">
        <v>414</v>
      </c>
      <c r="H32" s="296"/>
      <c r="I32" s="296"/>
      <c r="J32" s="296"/>
      <c r="K32" s="296"/>
      <c r="L32" s="296"/>
    </row>
    <row r="33" spans="1:12" ht="15.95" customHeight="1" x14ac:dyDescent="0.25">
      <c r="A33" s="295" t="s">
        <v>348</v>
      </c>
      <c r="B33" s="295"/>
      <c r="C33" s="295"/>
      <c r="D33" s="295"/>
      <c r="E33" s="295"/>
      <c r="F33" s="295"/>
      <c r="G33" s="296" t="s">
        <v>414</v>
      </c>
      <c r="H33" s="296"/>
      <c r="I33" s="296"/>
      <c r="J33" s="296"/>
      <c r="K33" s="296"/>
      <c r="L33" s="296"/>
    </row>
    <row r="34" spans="1:12" ht="15.95" customHeight="1" x14ac:dyDescent="0.25">
      <c r="A34" s="295" t="s">
        <v>349</v>
      </c>
      <c r="B34" s="295"/>
      <c r="C34" s="295"/>
      <c r="D34" s="295"/>
      <c r="E34" s="295"/>
      <c r="F34" s="295"/>
      <c r="G34" s="296" t="s">
        <v>414</v>
      </c>
      <c r="H34" s="296"/>
      <c r="I34" s="296"/>
      <c r="J34" s="296"/>
      <c r="K34" s="296"/>
      <c r="L34" s="296"/>
    </row>
    <row r="35" spans="1:12" ht="15.95" customHeight="1" x14ac:dyDescent="0.25">
      <c r="A35" s="295" t="s">
        <v>350</v>
      </c>
      <c r="B35" s="295"/>
      <c r="C35" s="295"/>
      <c r="D35" s="295"/>
      <c r="E35" s="295"/>
      <c r="F35" s="295"/>
      <c r="G35" s="296" t="s">
        <v>414</v>
      </c>
      <c r="H35" s="296"/>
      <c r="I35" s="296"/>
      <c r="J35" s="296"/>
      <c r="K35" s="296"/>
      <c r="L35" s="296"/>
    </row>
    <row r="36" spans="1:12" ht="36" customHeight="1" x14ac:dyDescent="0.25">
      <c r="A36" s="294" t="s">
        <v>351</v>
      </c>
      <c r="B36" s="294"/>
      <c r="C36" s="294"/>
      <c r="D36" s="294"/>
      <c r="E36" s="294"/>
      <c r="F36" s="294"/>
      <c r="G36" s="296" t="str">
        <f>'7. Паспорт отчет о закупке '!AC25</f>
        <v>ООО "Дартекс"</v>
      </c>
      <c r="H36" s="296"/>
      <c r="I36" s="296"/>
      <c r="J36" s="296"/>
      <c r="K36" s="296"/>
      <c r="L36" s="296"/>
    </row>
    <row r="37" spans="1:12" ht="15.95" customHeight="1" x14ac:dyDescent="0.25">
      <c r="A37" s="295" t="s">
        <v>491</v>
      </c>
      <c r="B37" s="295"/>
      <c r="C37" s="295"/>
      <c r="D37" s="295"/>
      <c r="E37" s="295"/>
      <c r="F37" s="295"/>
      <c r="G37" s="296">
        <f>0.4539*2</f>
        <v>0.90780000000000005</v>
      </c>
      <c r="H37" s="296"/>
      <c r="I37" s="296"/>
      <c r="J37" s="296"/>
      <c r="K37" s="296"/>
      <c r="L37" s="296"/>
    </row>
    <row r="38" spans="1:12" ht="15.95" customHeight="1" x14ac:dyDescent="0.25">
      <c r="A38" s="295" t="s">
        <v>348</v>
      </c>
      <c r="B38" s="295"/>
      <c r="C38" s="295"/>
      <c r="D38" s="295"/>
      <c r="E38" s="295"/>
      <c r="F38" s="295"/>
      <c r="G38" s="297">
        <f>G37/G26</f>
        <v>0.81271262309758285</v>
      </c>
      <c r="H38" s="297"/>
      <c r="I38" s="297"/>
      <c r="J38" s="297"/>
      <c r="K38" s="297"/>
      <c r="L38" s="297"/>
    </row>
    <row r="39" spans="1:12" ht="15.95" customHeight="1" x14ac:dyDescent="0.25">
      <c r="A39" s="295" t="s">
        <v>349</v>
      </c>
      <c r="B39" s="295"/>
      <c r="C39" s="295"/>
      <c r="D39" s="295"/>
      <c r="E39" s="295"/>
      <c r="F39" s="295"/>
      <c r="G39" s="296" t="s">
        <v>414</v>
      </c>
      <c r="H39" s="296"/>
      <c r="I39" s="296"/>
      <c r="J39" s="296"/>
      <c r="K39" s="296"/>
      <c r="L39" s="296"/>
    </row>
    <row r="40" spans="1:12" ht="15.95" customHeight="1" x14ac:dyDescent="0.25">
      <c r="A40" s="295" t="s">
        <v>350</v>
      </c>
      <c r="B40" s="295"/>
      <c r="C40" s="295"/>
      <c r="D40" s="295"/>
      <c r="E40" s="295"/>
      <c r="F40" s="295"/>
      <c r="G40" s="296" t="s">
        <v>414</v>
      </c>
      <c r="H40" s="296"/>
      <c r="I40" s="296"/>
      <c r="J40" s="296"/>
      <c r="K40" s="296"/>
      <c r="L40" s="296"/>
    </row>
    <row r="41" spans="1:12" ht="29.1" customHeight="1" x14ac:dyDescent="0.25">
      <c r="A41" s="294" t="s">
        <v>352</v>
      </c>
      <c r="B41" s="294"/>
      <c r="C41" s="294"/>
      <c r="D41" s="294"/>
      <c r="E41" s="294"/>
      <c r="F41" s="294"/>
      <c r="G41" s="296" t="s">
        <v>414</v>
      </c>
      <c r="H41" s="296"/>
      <c r="I41" s="296"/>
      <c r="J41" s="296"/>
      <c r="K41" s="296"/>
      <c r="L41" s="296"/>
    </row>
    <row r="42" spans="1:12" ht="15.95" customHeight="1" x14ac:dyDescent="0.25">
      <c r="A42" s="295" t="s">
        <v>346</v>
      </c>
      <c r="B42" s="295"/>
      <c r="C42" s="295"/>
      <c r="D42" s="295"/>
      <c r="E42" s="295"/>
      <c r="F42" s="295"/>
      <c r="G42" s="296" t="s">
        <v>414</v>
      </c>
      <c r="H42" s="296"/>
      <c r="I42" s="296"/>
      <c r="J42" s="296"/>
      <c r="K42" s="296"/>
      <c r="L42" s="296"/>
    </row>
    <row r="43" spans="1:12" ht="15.95" customHeight="1" x14ac:dyDescent="0.25">
      <c r="A43" s="295" t="s">
        <v>353</v>
      </c>
      <c r="B43" s="295"/>
      <c r="C43" s="295"/>
      <c r="D43" s="295"/>
      <c r="E43" s="295"/>
      <c r="F43" s="295"/>
      <c r="G43" s="296" t="s">
        <v>414</v>
      </c>
      <c r="H43" s="296"/>
      <c r="I43" s="296"/>
      <c r="J43" s="296"/>
      <c r="K43" s="296"/>
      <c r="L43" s="296"/>
    </row>
    <row r="44" spans="1:12" ht="15.95" customHeight="1" x14ac:dyDescent="0.25">
      <c r="A44" s="295" t="s">
        <v>354</v>
      </c>
      <c r="B44" s="295"/>
      <c r="C44" s="295"/>
      <c r="D44" s="295"/>
      <c r="E44" s="295"/>
      <c r="F44" s="295"/>
      <c r="G44" s="296" t="s">
        <v>414</v>
      </c>
      <c r="H44" s="296"/>
      <c r="I44" s="296"/>
      <c r="J44" s="296"/>
      <c r="K44" s="296"/>
      <c r="L44" s="296"/>
    </row>
    <row r="45" spans="1:12" ht="15.95" customHeight="1" x14ac:dyDescent="0.25">
      <c r="A45" s="295" t="s">
        <v>355</v>
      </c>
      <c r="B45" s="295"/>
      <c r="C45" s="295"/>
      <c r="D45" s="295"/>
      <c r="E45" s="295"/>
      <c r="F45" s="295"/>
      <c r="G45" s="296" t="s">
        <v>414</v>
      </c>
      <c r="H45" s="296"/>
      <c r="I45" s="296"/>
      <c r="J45" s="296"/>
      <c r="K45" s="296"/>
      <c r="L45" s="296"/>
    </row>
    <row r="46" spans="1:12" ht="15.95" customHeight="1" x14ac:dyDescent="0.25">
      <c r="A46" s="294" t="s">
        <v>356</v>
      </c>
      <c r="B46" s="294"/>
      <c r="C46" s="294"/>
      <c r="D46" s="294"/>
      <c r="E46" s="294"/>
      <c r="F46" s="294"/>
      <c r="G46" s="296" t="s">
        <v>414</v>
      </c>
      <c r="H46" s="296"/>
      <c r="I46" s="296"/>
      <c r="J46" s="296"/>
      <c r="K46" s="296"/>
      <c r="L46" s="296"/>
    </row>
    <row r="47" spans="1:12" ht="15.95" customHeight="1" x14ac:dyDescent="0.25">
      <c r="A47" s="294" t="s">
        <v>357</v>
      </c>
      <c r="B47" s="294"/>
      <c r="C47" s="294"/>
      <c r="D47" s="294"/>
      <c r="E47" s="294"/>
      <c r="F47" s="294"/>
      <c r="G47" s="296" t="s">
        <v>414</v>
      </c>
      <c r="H47" s="296"/>
      <c r="I47" s="296"/>
      <c r="J47" s="296"/>
      <c r="K47" s="296"/>
      <c r="L47" s="296"/>
    </row>
    <row r="48" spans="1:12" ht="15.95" customHeight="1" x14ac:dyDescent="0.25">
      <c r="A48" s="294" t="s">
        <v>358</v>
      </c>
      <c r="B48" s="294"/>
      <c r="C48" s="294"/>
      <c r="D48" s="294"/>
      <c r="E48" s="294"/>
      <c r="F48" s="294"/>
      <c r="G48" s="296" t="s">
        <v>414</v>
      </c>
      <c r="H48" s="296"/>
      <c r="I48" s="296"/>
      <c r="J48" s="296"/>
      <c r="K48" s="296"/>
      <c r="L48" s="296"/>
    </row>
    <row r="49" spans="1:12" ht="15.95" customHeight="1" x14ac:dyDescent="0.25">
      <c r="A49" s="294" t="s">
        <v>359</v>
      </c>
      <c r="B49" s="294"/>
      <c r="C49" s="294"/>
      <c r="D49" s="294"/>
      <c r="E49" s="294"/>
      <c r="F49" s="294"/>
      <c r="G49" s="296" t="s">
        <v>414</v>
      </c>
      <c r="H49" s="296"/>
      <c r="I49" s="296"/>
      <c r="J49" s="296"/>
      <c r="K49" s="296"/>
      <c r="L49" s="296"/>
    </row>
    <row r="50" spans="1:12" ht="15.95" customHeight="1" x14ac:dyDescent="0.25">
      <c r="A50" s="294" t="s">
        <v>360</v>
      </c>
      <c r="B50" s="294"/>
      <c r="C50" s="294"/>
      <c r="D50" s="294"/>
      <c r="E50" s="294"/>
      <c r="F50" s="294"/>
      <c r="G50" s="296" t="s">
        <v>414</v>
      </c>
      <c r="H50" s="296"/>
      <c r="I50" s="296"/>
      <c r="J50" s="296"/>
      <c r="K50" s="296"/>
      <c r="L50" s="296"/>
    </row>
    <row r="51" spans="1:12" ht="15.95" customHeight="1" x14ac:dyDescent="0.25">
      <c r="A51" s="284" t="s">
        <v>361</v>
      </c>
      <c r="B51" s="284"/>
      <c r="C51" s="284"/>
      <c r="D51" s="284"/>
      <c r="E51" s="284"/>
      <c r="F51" s="284"/>
      <c r="G51" s="296" t="s">
        <v>470</v>
      </c>
      <c r="H51" s="296"/>
      <c r="I51" s="296"/>
      <c r="J51" s="296"/>
      <c r="K51" s="296"/>
      <c r="L51" s="296"/>
    </row>
    <row r="52" spans="1:12" ht="13.5" customHeight="1" x14ac:dyDescent="0.25">
      <c r="A52" s="292" t="s">
        <v>362</v>
      </c>
      <c r="B52" s="292"/>
      <c r="C52" s="292"/>
      <c r="D52" s="292"/>
      <c r="E52" s="292"/>
      <c r="F52" s="292"/>
      <c r="G52" s="296" t="s">
        <v>414</v>
      </c>
      <c r="H52" s="296"/>
      <c r="I52" s="296"/>
      <c r="J52" s="296"/>
      <c r="K52" s="296"/>
      <c r="L52" s="296"/>
    </row>
    <row r="53" spans="1:12" ht="15.95" customHeight="1" x14ac:dyDescent="0.25">
      <c r="A53" s="292" t="s">
        <v>363</v>
      </c>
      <c r="B53" s="292"/>
      <c r="C53" s="292"/>
      <c r="D53" s="292"/>
      <c r="E53" s="292"/>
      <c r="F53" s="292"/>
      <c r="G53" s="296" t="s">
        <v>414</v>
      </c>
      <c r="H53" s="296"/>
      <c r="I53" s="296"/>
      <c r="J53" s="296"/>
      <c r="K53" s="296"/>
      <c r="L53" s="296"/>
    </row>
    <row r="54" spans="1:12" ht="13.5" customHeight="1" x14ac:dyDescent="0.25">
      <c r="A54" s="292" t="s">
        <v>364</v>
      </c>
      <c r="B54" s="292"/>
      <c r="C54" s="292"/>
      <c r="D54" s="292"/>
      <c r="E54" s="292"/>
      <c r="F54" s="292"/>
      <c r="G54" s="296" t="s">
        <v>414</v>
      </c>
      <c r="H54" s="296"/>
      <c r="I54" s="296"/>
      <c r="J54" s="296"/>
      <c r="K54" s="296"/>
      <c r="L54" s="296"/>
    </row>
    <row r="55" spans="1:12" ht="34.15" customHeight="1" x14ac:dyDescent="0.25">
      <c r="A55" s="293" t="s">
        <v>365</v>
      </c>
      <c r="B55" s="293"/>
      <c r="C55" s="293"/>
      <c r="D55" s="293"/>
      <c r="E55" s="293"/>
      <c r="F55" s="293"/>
      <c r="G55" s="296" t="str">
        <f>G36</f>
        <v>ООО "Дартекс"</v>
      </c>
      <c r="H55" s="296"/>
      <c r="I55" s="296"/>
      <c r="J55" s="296"/>
      <c r="K55" s="296"/>
      <c r="L55" s="296"/>
    </row>
    <row r="56" spans="1:12" ht="29.1" customHeight="1" x14ac:dyDescent="0.25">
      <c r="A56" s="295" t="s">
        <v>366</v>
      </c>
      <c r="B56" s="295"/>
      <c r="C56" s="295"/>
      <c r="D56" s="295"/>
      <c r="E56" s="295"/>
      <c r="F56" s="295"/>
      <c r="G56" s="296" t="s">
        <v>414</v>
      </c>
      <c r="H56" s="296"/>
      <c r="I56" s="296"/>
      <c r="J56" s="296"/>
      <c r="K56" s="296"/>
      <c r="L56" s="296"/>
    </row>
    <row r="57" spans="1:12" ht="29.1" customHeight="1" x14ac:dyDescent="0.25">
      <c r="A57" s="294" t="s">
        <v>367</v>
      </c>
      <c r="B57" s="294"/>
      <c r="C57" s="294"/>
      <c r="D57" s="294"/>
      <c r="E57" s="294"/>
      <c r="F57" s="294"/>
      <c r="G57" s="296" t="s">
        <v>414</v>
      </c>
      <c r="H57" s="296"/>
      <c r="I57" s="296"/>
      <c r="J57" s="296"/>
      <c r="K57" s="296"/>
      <c r="L57" s="296"/>
    </row>
    <row r="58" spans="1:12" ht="15.95" customHeight="1" x14ac:dyDescent="0.25">
      <c r="A58" s="295" t="s">
        <v>346</v>
      </c>
      <c r="B58" s="295"/>
      <c r="C58" s="295"/>
      <c r="D58" s="295"/>
      <c r="E58" s="295"/>
      <c r="F58" s="295"/>
      <c r="G58" s="296" t="s">
        <v>414</v>
      </c>
      <c r="H58" s="296"/>
      <c r="I58" s="296"/>
      <c r="J58" s="296"/>
      <c r="K58" s="296"/>
      <c r="L58" s="296"/>
    </row>
    <row r="59" spans="1:12" ht="15.95" customHeight="1" x14ac:dyDescent="0.25">
      <c r="A59" s="295" t="s">
        <v>368</v>
      </c>
      <c r="B59" s="295"/>
      <c r="C59" s="295"/>
      <c r="D59" s="295"/>
      <c r="E59" s="295"/>
      <c r="F59" s="295"/>
      <c r="G59" s="296" t="s">
        <v>414</v>
      </c>
      <c r="H59" s="296"/>
      <c r="I59" s="296"/>
      <c r="J59" s="296"/>
      <c r="K59" s="296"/>
      <c r="L59" s="296"/>
    </row>
    <row r="60" spans="1:12" ht="15.95" customHeight="1" x14ac:dyDescent="0.25">
      <c r="A60" s="295" t="s">
        <v>369</v>
      </c>
      <c r="B60" s="295"/>
      <c r="C60" s="295"/>
      <c r="D60" s="295"/>
      <c r="E60" s="295"/>
      <c r="F60" s="295"/>
      <c r="G60" s="296" t="s">
        <v>414</v>
      </c>
      <c r="H60" s="296"/>
      <c r="I60" s="296"/>
      <c r="J60" s="296"/>
      <c r="K60" s="296"/>
      <c r="L60" s="296"/>
    </row>
    <row r="61" spans="1:12" ht="15.95" customHeight="1" x14ac:dyDescent="0.25">
      <c r="A61" s="294" t="s">
        <v>370</v>
      </c>
      <c r="B61" s="294"/>
      <c r="C61" s="294"/>
      <c r="D61" s="294"/>
      <c r="E61" s="294"/>
      <c r="F61" s="294"/>
      <c r="G61" s="296" t="s">
        <v>414</v>
      </c>
      <c r="H61" s="296"/>
      <c r="I61" s="296"/>
      <c r="J61" s="296"/>
      <c r="K61" s="296"/>
      <c r="L61" s="296"/>
    </row>
    <row r="62" spans="1:12" ht="15.95" customHeight="1" x14ac:dyDescent="0.25">
      <c r="A62" s="294" t="s">
        <v>371</v>
      </c>
      <c r="B62" s="294"/>
      <c r="C62" s="294"/>
      <c r="D62" s="294"/>
      <c r="E62" s="294"/>
      <c r="F62" s="294"/>
      <c r="G62" s="296" t="s">
        <v>414</v>
      </c>
      <c r="H62" s="296"/>
      <c r="I62" s="296"/>
      <c r="J62" s="296"/>
      <c r="K62" s="296"/>
      <c r="L62" s="296"/>
    </row>
    <row r="63" spans="1:12" ht="15.95" customHeight="1" x14ac:dyDescent="0.25">
      <c r="A63" s="284" t="s">
        <v>372</v>
      </c>
      <c r="B63" s="284"/>
      <c r="C63" s="284"/>
      <c r="D63" s="284"/>
      <c r="E63" s="284"/>
      <c r="F63" s="284"/>
      <c r="G63" s="296" t="s">
        <v>414</v>
      </c>
      <c r="H63" s="296"/>
      <c r="I63" s="296"/>
      <c r="J63" s="296"/>
      <c r="K63" s="296"/>
      <c r="L63" s="296"/>
    </row>
    <row r="64" spans="1:12" ht="15.95" customHeight="1" x14ac:dyDescent="0.25">
      <c r="A64" s="292" t="s">
        <v>373</v>
      </c>
      <c r="B64" s="292"/>
      <c r="C64" s="292"/>
      <c r="D64" s="292"/>
      <c r="E64" s="292"/>
      <c r="F64" s="292"/>
      <c r="G64" s="296" t="s">
        <v>414</v>
      </c>
      <c r="H64" s="296"/>
      <c r="I64" s="296"/>
      <c r="J64" s="296"/>
      <c r="K64" s="296"/>
      <c r="L64" s="296"/>
    </row>
    <row r="65" spans="1:12" ht="15.95" customHeight="1" x14ac:dyDescent="0.25">
      <c r="A65" s="293" t="s">
        <v>374</v>
      </c>
      <c r="B65" s="293"/>
      <c r="C65" s="293"/>
      <c r="D65" s="293"/>
      <c r="E65" s="293"/>
      <c r="F65" s="293"/>
      <c r="G65" s="296" t="s">
        <v>414</v>
      </c>
      <c r="H65" s="296"/>
      <c r="I65" s="296"/>
      <c r="J65" s="296"/>
      <c r="K65" s="296"/>
      <c r="L65" s="296"/>
    </row>
    <row r="66" spans="1:12" ht="29.1" customHeight="1" x14ac:dyDescent="0.25">
      <c r="A66" s="294" t="s">
        <v>375</v>
      </c>
      <c r="B66" s="294"/>
      <c r="C66" s="294"/>
      <c r="D66" s="294"/>
      <c r="E66" s="294"/>
      <c r="F66" s="294"/>
      <c r="G66" s="296" t="s">
        <v>512</v>
      </c>
      <c r="H66" s="296"/>
      <c r="I66" s="296"/>
      <c r="J66" s="296"/>
      <c r="K66" s="296"/>
      <c r="L66" s="296"/>
    </row>
    <row r="67" spans="1:12" ht="29.1" customHeight="1" x14ac:dyDescent="0.25">
      <c r="A67" s="294" t="s">
        <v>376</v>
      </c>
      <c r="B67" s="294"/>
      <c r="C67" s="294"/>
      <c r="D67" s="294"/>
      <c r="E67" s="294"/>
      <c r="F67" s="294"/>
      <c r="G67" s="296" t="s">
        <v>414</v>
      </c>
      <c r="H67" s="296"/>
      <c r="I67" s="296"/>
      <c r="J67" s="296"/>
      <c r="K67" s="296"/>
      <c r="L67" s="296"/>
    </row>
    <row r="68" spans="1:12" ht="15" customHeight="1" x14ac:dyDescent="0.25">
      <c r="A68" s="284" t="s">
        <v>377</v>
      </c>
      <c r="B68" s="284"/>
      <c r="C68" s="284"/>
      <c r="D68" s="284"/>
      <c r="E68" s="284"/>
      <c r="F68" s="284"/>
      <c r="G68" s="285" t="s">
        <v>27</v>
      </c>
      <c r="H68" s="285"/>
      <c r="I68" s="285"/>
      <c r="J68" s="285"/>
      <c r="K68" s="285"/>
      <c r="L68" s="285"/>
    </row>
    <row r="69" spans="1:12" ht="15" customHeight="1" x14ac:dyDescent="0.25">
      <c r="A69" s="292" t="s">
        <v>378</v>
      </c>
      <c r="B69" s="292"/>
      <c r="C69" s="292"/>
      <c r="D69" s="292"/>
      <c r="E69" s="292"/>
      <c r="F69" s="292"/>
      <c r="G69" s="286"/>
      <c r="H69" s="287"/>
      <c r="I69" s="287"/>
      <c r="J69" s="287"/>
      <c r="K69" s="287"/>
      <c r="L69" s="288"/>
    </row>
    <row r="70" spans="1:12" ht="15" customHeight="1" x14ac:dyDescent="0.25">
      <c r="A70" s="292" t="s">
        <v>379</v>
      </c>
      <c r="B70" s="292"/>
      <c r="C70" s="292"/>
      <c r="D70" s="292"/>
      <c r="E70" s="292"/>
      <c r="F70" s="292"/>
      <c r="G70" s="286"/>
      <c r="H70" s="287"/>
      <c r="I70" s="287"/>
      <c r="J70" s="287"/>
      <c r="K70" s="287"/>
      <c r="L70" s="288"/>
    </row>
    <row r="71" spans="1:12" ht="15" customHeight="1" x14ac:dyDescent="0.25">
      <c r="A71" s="292" t="s">
        <v>380</v>
      </c>
      <c r="B71" s="292"/>
      <c r="C71" s="292"/>
      <c r="D71" s="292"/>
      <c r="E71" s="292"/>
      <c r="F71" s="292"/>
      <c r="G71" s="286"/>
      <c r="H71" s="287"/>
      <c r="I71" s="287"/>
      <c r="J71" s="287"/>
      <c r="K71" s="287"/>
      <c r="L71" s="288"/>
    </row>
    <row r="72" spans="1:12" ht="15" customHeight="1" x14ac:dyDescent="0.25">
      <c r="A72" s="293" t="s">
        <v>381</v>
      </c>
      <c r="B72" s="293"/>
      <c r="C72" s="293"/>
      <c r="D72" s="293"/>
      <c r="E72" s="293"/>
      <c r="F72" s="293"/>
      <c r="G72" s="289"/>
      <c r="H72" s="290"/>
      <c r="I72" s="290"/>
      <c r="J72" s="290"/>
      <c r="K72" s="290"/>
      <c r="L72" s="291"/>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07" t="s">
        <v>490</v>
      </c>
      <c r="B5" s="307"/>
      <c r="C5" s="307"/>
      <c r="D5" s="307"/>
      <c r="E5" s="307"/>
      <c r="F5" s="307"/>
      <c r="G5" s="307"/>
      <c r="H5" s="307"/>
      <c r="I5" s="307"/>
      <c r="J5" s="307"/>
      <c r="K5" s="307"/>
      <c r="L5" s="307"/>
      <c r="M5" s="307"/>
      <c r="N5" s="30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4" t="str">
        <f>'1. паспорт местоположение '!A5</f>
        <v>Год раскрытия информации: 2024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6" t="s">
        <v>458</v>
      </c>
      <c r="B8" s="156"/>
      <c r="C8" s="156"/>
      <c r="D8" s="156"/>
      <c r="E8" s="156"/>
      <c r="F8" s="156"/>
      <c r="G8" s="156"/>
      <c r="H8" s="156"/>
      <c r="I8" s="156"/>
      <c r="J8" s="156"/>
      <c r="K8" s="156"/>
      <c r="L8" s="156"/>
      <c r="M8" s="156"/>
      <c r="N8" s="156"/>
      <c r="O8" s="156"/>
      <c r="P8" s="156"/>
      <c r="Q8" s="156"/>
      <c r="R8" s="156"/>
      <c r="S8" s="156"/>
      <c r="T8" s="156"/>
    </row>
    <row r="9" spans="1:20" s="1" customFormat="1"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x14ac:dyDescent="0.25">
      <c r="A11" s="158" t="str">
        <f>'1. паспорт местоположение '!A12:C12</f>
        <v>R_ПрН_ТП75_12122_3</v>
      </c>
      <c r="B11" s="158"/>
      <c r="C11" s="158"/>
      <c r="D11" s="158"/>
      <c r="E11" s="158"/>
      <c r="F11" s="158"/>
      <c r="G11" s="158"/>
      <c r="H11" s="158"/>
      <c r="I11" s="158"/>
      <c r="J11" s="158"/>
      <c r="K11" s="158"/>
      <c r="L11" s="158"/>
      <c r="M11" s="158"/>
      <c r="N11" s="158"/>
      <c r="O11" s="158"/>
      <c r="P11" s="158"/>
      <c r="Q11" s="158"/>
      <c r="R11" s="158"/>
      <c r="S11" s="158"/>
      <c r="T11" s="158"/>
    </row>
    <row r="12" spans="1:20" s="1" customFormat="1"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1" t="str">
        <f>'1. паспорт местоположение '!A15:C15</f>
        <v>ТП-75. Замена ТМ-10/0,4-250 кВА  на трансформаторы марки ТМГ-12 10/0,4-250 кВА. 2шт.</v>
      </c>
      <c r="B14" s="151" t="s">
        <v>413</v>
      </c>
      <c r="C14" s="151" t="s">
        <v>413</v>
      </c>
      <c r="D14" s="151" t="s">
        <v>413</v>
      </c>
      <c r="E14" s="151" t="s">
        <v>413</v>
      </c>
      <c r="F14" s="151" t="s">
        <v>413</v>
      </c>
      <c r="G14" s="151" t="s">
        <v>413</v>
      </c>
      <c r="H14" s="151" t="s">
        <v>413</v>
      </c>
      <c r="I14" s="151" t="s">
        <v>413</v>
      </c>
      <c r="J14" s="151" t="s">
        <v>413</v>
      </c>
      <c r="K14" s="151" t="s">
        <v>413</v>
      </c>
      <c r="L14" s="151" t="s">
        <v>413</v>
      </c>
      <c r="M14" s="151" t="s">
        <v>413</v>
      </c>
      <c r="N14" s="151" t="s">
        <v>413</v>
      </c>
      <c r="O14" s="151" t="s">
        <v>413</v>
      </c>
      <c r="P14" s="151" t="s">
        <v>413</v>
      </c>
      <c r="Q14" s="151" t="s">
        <v>413</v>
      </c>
      <c r="R14" s="151" t="s">
        <v>413</v>
      </c>
      <c r="S14" s="151" t="s">
        <v>413</v>
      </c>
      <c r="T14" s="151" t="s">
        <v>413</v>
      </c>
    </row>
    <row r="15" spans="1:20" s="1" customFormat="1" x14ac:dyDescent="0.25">
      <c r="A15" s="152" t="s">
        <v>6</v>
      </c>
      <c r="B15" s="152"/>
      <c r="C15" s="152"/>
      <c r="D15" s="152"/>
      <c r="E15" s="152"/>
      <c r="F15" s="152"/>
      <c r="G15" s="152"/>
      <c r="H15" s="152"/>
      <c r="I15" s="152"/>
      <c r="J15" s="152"/>
      <c r="K15" s="152"/>
      <c r="L15" s="152"/>
      <c r="M15" s="152"/>
      <c r="N15" s="152"/>
      <c r="O15" s="152"/>
      <c r="P15" s="152"/>
      <c r="Q15" s="152"/>
      <c r="R15" s="152"/>
      <c r="S15" s="152"/>
      <c r="T15" s="152"/>
    </row>
    <row r="16" spans="1:20" ht="58.5" customHeight="1" x14ac:dyDescent="0.3">
      <c r="B16" s="159" t="s">
        <v>38</v>
      </c>
      <c r="C16" s="159"/>
      <c r="D16" s="159"/>
      <c r="E16" s="159"/>
      <c r="F16" s="159"/>
      <c r="G16" s="159"/>
      <c r="H16" s="159"/>
      <c r="I16" s="159"/>
      <c r="J16" s="159"/>
      <c r="K16" s="159"/>
      <c r="L16" s="159"/>
      <c r="M16" s="159"/>
      <c r="N16" s="159"/>
      <c r="O16" s="159"/>
      <c r="P16" s="159"/>
      <c r="Q16" s="159"/>
      <c r="R16" s="159"/>
      <c r="S16" s="159"/>
      <c r="T16" s="159"/>
    </row>
    <row r="17" spans="2:20" ht="15.75" customHeight="1" x14ac:dyDescent="0.25"/>
    <row r="18" spans="2:20" s="1" customFormat="1" x14ac:dyDescent="0.25">
      <c r="B18" s="157" t="s">
        <v>8</v>
      </c>
      <c r="C18" s="157" t="s">
        <v>39</v>
      </c>
      <c r="D18" s="157" t="s">
        <v>40</v>
      </c>
      <c r="E18" s="157" t="s">
        <v>41</v>
      </c>
      <c r="F18" s="157" t="s">
        <v>42</v>
      </c>
      <c r="G18" s="157" t="s">
        <v>43</v>
      </c>
      <c r="H18" s="157" t="s">
        <v>44</v>
      </c>
      <c r="I18" s="157" t="s">
        <v>45</v>
      </c>
      <c r="J18" s="157" t="s">
        <v>46</v>
      </c>
      <c r="K18" s="157" t="s">
        <v>47</v>
      </c>
      <c r="L18" s="157" t="s">
        <v>48</v>
      </c>
      <c r="M18" s="157" t="s">
        <v>49</v>
      </c>
      <c r="N18" s="157" t="s">
        <v>50</v>
      </c>
      <c r="O18" s="157" t="s">
        <v>51</v>
      </c>
      <c r="P18" s="157" t="s">
        <v>52</v>
      </c>
      <c r="Q18" s="157" t="s">
        <v>53</v>
      </c>
      <c r="R18" s="157" t="s">
        <v>54</v>
      </c>
      <c r="S18" s="157"/>
      <c r="T18" s="157" t="s">
        <v>55</v>
      </c>
    </row>
    <row r="19" spans="2:20" s="1" customFormat="1" ht="178.5" customHeight="1" x14ac:dyDescent="0.25">
      <c r="B19" s="157"/>
      <c r="C19" s="157"/>
      <c r="D19" s="157"/>
      <c r="E19" s="157"/>
      <c r="F19" s="157"/>
      <c r="G19" s="157"/>
      <c r="H19" s="157"/>
      <c r="I19" s="157"/>
      <c r="J19" s="157"/>
      <c r="K19" s="157"/>
      <c r="L19" s="157"/>
      <c r="M19" s="157"/>
      <c r="N19" s="157"/>
      <c r="O19" s="157"/>
      <c r="P19" s="157"/>
      <c r="Q19" s="157"/>
      <c r="R19" s="5" t="s">
        <v>56</v>
      </c>
      <c r="S19" s="5" t="s">
        <v>57</v>
      </c>
      <c r="T19" s="157"/>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K25" sqref="K25"/>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4" t="str">
        <f>'1. паспорт местоположение '!A5</f>
        <v>Год раскрытия информации: 2024 год</v>
      </c>
      <c r="B4" s="154"/>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
        <v>457</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8" t="str">
        <f>'1. паспорт местоположение '!A12:C12</f>
        <v>R_ПрН_ТП75_12122_3</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ustomHeight="1" x14ac:dyDescent="0.25">
      <c r="A14" s="151" t="str">
        <f>'1. паспорт местоположение '!A15:C15</f>
        <v>ТП-75. Замена ТМ-10/0,4-250 кВА  на трансформаторы марки ТМГ-12 10/0,4-250 кВА. 2шт.</v>
      </c>
      <c r="B14" s="151" t="s">
        <v>413</v>
      </c>
      <c r="C14" s="151" t="s">
        <v>413</v>
      </c>
      <c r="D14" s="151" t="s">
        <v>413</v>
      </c>
      <c r="E14" s="151" t="s">
        <v>413</v>
      </c>
      <c r="F14" s="151" t="s">
        <v>413</v>
      </c>
      <c r="G14" s="151" t="s">
        <v>413</v>
      </c>
      <c r="H14" s="151" t="s">
        <v>413</v>
      </c>
      <c r="I14" s="151" t="s">
        <v>413</v>
      </c>
      <c r="J14" s="151" t="s">
        <v>413</v>
      </c>
      <c r="K14" s="151" t="s">
        <v>413</v>
      </c>
      <c r="L14" s="151" t="s">
        <v>413</v>
      </c>
      <c r="M14" s="151" t="s">
        <v>413</v>
      </c>
      <c r="N14" s="151" t="s">
        <v>413</v>
      </c>
      <c r="O14" s="151" t="s">
        <v>413</v>
      </c>
      <c r="P14" s="151" t="s">
        <v>413</v>
      </c>
      <c r="Q14" s="151" t="s">
        <v>413</v>
      </c>
      <c r="R14" s="151" t="s">
        <v>413</v>
      </c>
      <c r="S14" s="151" t="s">
        <v>413</v>
      </c>
      <c r="T14" s="151" t="s">
        <v>413</v>
      </c>
    </row>
    <row r="15" spans="1:20" s="1" customFormat="1" ht="15.75" x14ac:dyDescent="0.25">
      <c r="A15" s="152" t="s">
        <v>6</v>
      </c>
      <c r="B15" s="152"/>
      <c r="C15" s="152"/>
      <c r="D15" s="152"/>
      <c r="E15" s="152"/>
      <c r="F15" s="152"/>
      <c r="G15" s="152"/>
      <c r="H15" s="152"/>
      <c r="I15" s="152"/>
      <c r="J15" s="152"/>
      <c r="K15" s="152"/>
      <c r="L15" s="152"/>
      <c r="M15" s="152"/>
      <c r="N15" s="152"/>
      <c r="O15" s="152"/>
      <c r="P15" s="152"/>
      <c r="Q15" s="152"/>
      <c r="R15" s="152"/>
      <c r="S15" s="152"/>
      <c r="T15" s="152"/>
    </row>
    <row r="17" spans="1:20" s="9" customFormat="1" ht="18.75" x14ac:dyDescent="0.3">
      <c r="A17" s="153" t="s">
        <v>58</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57" t="s">
        <v>8</v>
      </c>
      <c r="B19" s="157" t="s">
        <v>59</v>
      </c>
      <c r="C19" s="157"/>
      <c r="D19" s="157" t="s">
        <v>60</v>
      </c>
      <c r="E19" s="157" t="s">
        <v>61</v>
      </c>
      <c r="F19" s="157"/>
      <c r="G19" s="157" t="s">
        <v>62</v>
      </c>
      <c r="H19" s="157"/>
      <c r="I19" s="157" t="s">
        <v>63</v>
      </c>
      <c r="J19" s="157"/>
      <c r="K19" s="157" t="s">
        <v>64</v>
      </c>
      <c r="L19" s="157" t="s">
        <v>65</v>
      </c>
      <c r="M19" s="157"/>
      <c r="N19" s="157" t="s">
        <v>66</v>
      </c>
      <c r="O19" s="157"/>
      <c r="P19" s="157" t="s">
        <v>67</v>
      </c>
      <c r="Q19" s="157" t="s">
        <v>68</v>
      </c>
      <c r="R19" s="157"/>
      <c r="S19" s="157" t="s">
        <v>69</v>
      </c>
      <c r="T19" s="157"/>
    </row>
    <row r="20" spans="1:20" s="1" customFormat="1" ht="94.5" x14ac:dyDescent="0.25">
      <c r="A20" s="157"/>
      <c r="B20" s="157"/>
      <c r="C20" s="157"/>
      <c r="D20" s="157"/>
      <c r="E20" s="157"/>
      <c r="F20" s="157"/>
      <c r="G20" s="157"/>
      <c r="H20" s="157"/>
      <c r="I20" s="157"/>
      <c r="J20" s="157"/>
      <c r="K20" s="157"/>
      <c r="L20" s="157"/>
      <c r="M20" s="157"/>
      <c r="N20" s="157"/>
      <c r="O20" s="157"/>
      <c r="P20" s="157"/>
      <c r="Q20" s="5" t="s">
        <v>70</v>
      </c>
      <c r="R20" s="5" t="s">
        <v>71</v>
      </c>
      <c r="S20" s="5" t="s">
        <v>72</v>
      </c>
      <c r="T20" s="5" t="s">
        <v>73</v>
      </c>
    </row>
    <row r="21" spans="1:20" s="1" customFormat="1" ht="15.75" x14ac:dyDescent="0.25">
      <c r="A21" s="157"/>
      <c r="B21" s="5" t="s">
        <v>74</v>
      </c>
      <c r="C21" s="5" t="s">
        <v>75</v>
      </c>
      <c r="D21" s="157"/>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476</v>
      </c>
      <c r="C23" s="10" t="s">
        <v>476</v>
      </c>
      <c r="D23" s="10" t="s">
        <v>468</v>
      </c>
      <c r="E23" s="10" t="s">
        <v>477</v>
      </c>
      <c r="F23" s="10" t="s">
        <v>484</v>
      </c>
      <c r="G23" s="10" t="s">
        <v>468</v>
      </c>
      <c r="H23" s="10" t="s">
        <v>468</v>
      </c>
      <c r="I23" s="10">
        <v>1958</v>
      </c>
      <c r="J23" s="148">
        <v>2024</v>
      </c>
      <c r="K23" s="10">
        <v>1958</v>
      </c>
      <c r="L23" s="10">
        <v>10</v>
      </c>
      <c r="M23" s="10">
        <v>10</v>
      </c>
      <c r="N23" s="111">
        <v>0.25</v>
      </c>
      <c r="O23" s="111">
        <v>0.25</v>
      </c>
      <c r="P23" s="10" t="s">
        <v>414</v>
      </c>
      <c r="Q23" s="10" t="s">
        <v>414</v>
      </c>
      <c r="R23" s="10" t="s">
        <v>414</v>
      </c>
      <c r="S23" s="10" t="s">
        <v>493</v>
      </c>
      <c r="T23" s="10" t="s">
        <v>492</v>
      </c>
    </row>
    <row r="24" spans="1:20" ht="31.5" x14ac:dyDescent="0.25">
      <c r="A24" s="10">
        <v>2</v>
      </c>
      <c r="B24" s="10" t="s">
        <v>476</v>
      </c>
      <c r="C24" s="10" t="s">
        <v>476</v>
      </c>
      <c r="D24" s="10" t="s">
        <v>469</v>
      </c>
      <c r="E24" s="10" t="s">
        <v>477</v>
      </c>
      <c r="F24" s="10" t="s">
        <v>484</v>
      </c>
      <c r="G24" s="10" t="s">
        <v>469</v>
      </c>
      <c r="H24" s="10" t="s">
        <v>469</v>
      </c>
      <c r="I24" s="10">
        <v>1958</v>
      </c>
      <c r="J24" s="148">
        <v>2024</v>
      </c>
      <c r="K24" s="10">
        <v>1958</v>
      </c>
      <c r="L24" s="10">
        <v>10</v>
      </c>
      <c r="M24" s="10">
        <v>10</v>
      </c>
      <c r="N24" s="111">
        <v>0.25</v>
      </c>
      <c r="O24" s="111">
        <v>0.25</v>
      </c>
      <c r="P24" s="10" t="s">
        <v>414</v>
      </c>
      <c r="Q24" s="10" t="s">
        <v>414</v>
      </c>
      <c r="R24" s="10" t="s">
        <v>414</v>
      </c>
      <c r="S24" s="10" t="s">
        <v>493</v>
      </c>
      <c r="T24" s="10" t="s">
        <v>492</v>
      </c>
    </row>
  </sheetData>
  <mergeCells count="21">
    <mergeCell ref="A4:T4"/>
    <mergeCell ref="A12:T12"/>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K42" sqref="K42"/>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4" t="str">
        <f>'1. паспорт местоположение '!A5</f>
        <v>Год раскрытия информации: 2024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
        <v>457</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2" t="s">
        <v>4</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8" t="str">
        <f>'1. паспорт местоположение '!A12:C12</f>
        <v>R_ПрН_ТП75_12122_3</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tr">
        <f>'1. паспорт местоположение '!A15:C15</f>
        <v>ТП-75. Замена ТМ-10/0,4-250 кВА  на трансформаторы марки ТМГ-12 10/0,4-250 кВА. 2шт.</v>
      </c>
      <c r="B14" s="151" t="s">
        <v>413</v>
      </c>
      <c r="C14" s="151" t="s">
        <v>413</v>
      </c>
      <c r="D14" s="151" t="s">
        <v>413</v>
      </c>
      <c r="E14" s="151" t="s">
        <v>413</v>
      </c>
      <c r="F14" s="151" t="s">
        <v>413</v>
      </c>
      <c r="G14" s="151" t="s">
        <v>413</v>
      </c>
      <c r="H14" s="151" t="s">
        <v>413</v>
      </c>
      <c r="I14" s="151" t="s">
        <v>413</v>
      </c>
      <c r="J14" s="151" t="s">
        <v>413</v>
      </c>
      <c r="K14" s="151" t="s">
        <v>413</v>
      </c>
      <c r="L14" s="151" t="s">
        <v>413</v>
      </c>
      <c r="M14" s="151" t="s">
        <v>413</v>
      </c>
      <c r="N14" s="151" t="s">
        <v>413</v>
      </c>
      <c r="O14" s="151" t="s">
        <v>413</v>
      </c>
      <c r="P14" s="151" t="s">
        <v>413</v>
      </c>
      <c r="Q14" s="151" t="s">
        <v>413</v>
      </c>
      <c r="R14" s="151" t="s">
        <v>413</v>
      </c>
      <c r="S14" s="151" t="s">
        <v>413</v>
      </c>
      <c r="T14" s="151" t="s">
        <v>413</v>
      </c>
    </row>
    <row r="15" spans="1:20" s="1" customFormat="1" ht="15.75" x14ac:dyDescent="0.25">
      <c r="A15" s="152" t="s">
        <v>6</v>
      </c>
      <c r="B15" s="152"/>
      <c r="C15" s="152"/>
      <c r="D15" s="152"/>
      <c r="E15" s="152"/>
      <c r="F15" s="152"/>
      <c r="G15" s="152"/>
      <c r="H15" s="152"/>
      <c r="I15" s="152"/>
      <c r="J15" s="152"/>
      <c r="K15" s="152"/>
      <c r="L15" s="152"/>
      <c r="M15" s="152"/>
      <c r="N15" s="152"/>
      <c r="O15" s="152"/>
      <c r="P15" s="152"/>
      <c r="Q15" s="152"/>
      <c r="R15" s="152"/>
      <c r="S15" s="152"/>
      <c r="T15" s="152"/>
    </row>
    <row r="17" spans="1:27" s="9" customFormat="1" ht="18.75" x14ac:dyDescent="0.3">
      <c r="A17" s="153" t="s">
        <v>76</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57" t="s">
        <v>8</v>
      </c>
      <c r="B19" s="157" t="s">
        <v>77</v>
      </c>
      <c r="C19" s="157"/>
      <c r="D19" s="157" t="s">
        <v>78</v>
      </c>
      <c r="E19" s="157"/>
      <c r="F19" s="157" t="s">
        <v>48</v>
      </c>
      <c r="G19" s="157"/>
      <c r="H19" s="157"/>
      <c r="I19" s="157"/>
      <c r="J19" s="157" t="s">
        <v>79</v>
      </c>
      <c r="K19" s="157" t="s">
        <v>80</v>
      </c>
      <c r="L19" s="157"/>
      <c r="M19" s="157" t="s">
        <v>81</v>
      </c>
      <c r="N19" s="157"/>
      <c r="O19" s="157" t="s">
        <v>82</v>
      </c>
      <c r="P19" s="157"/>
      <c r="Q19" s="157" t="s">
        <v>83</v>
      </c>
      <c r="R19" s="157"/>
      <c r="S19" s="157" t="s">
        <v>84</v>
      </c>
      <c r="T19" s="157" t="s">
        <v>85</v>
      </c>
      <c r="U19" s="157" t="s">
        <v>86</v>
      </c>
      <c r="V19" s="157" t="s">
        <v>87</v>
      </c>
      <c r="W19" s="157"/>
      <c r="X19" s="157" t="s">
        <v>68</v>
      </c>
      <c r="Y19" s="157"/>
      <c r="Z19" s="157" t="s">
        <v>69</v>
      </c>
      <c r="AA19" s="157"/>
    </row>
    <row r="20" spans="1:27" s="1" customFormat="1" ht="130.5" customHeight="1" x14ac:dyDescent="0.25">
      <c r="A20" s="157"/>
      <c r="B20" s="157"/>
      <c r="C20" s="157"/>
      <c r="D20" s="157"/>
      <c r="E20" s="157"/>
      <c r="F20" s="157" t="s">
        <v>88</v>
      </c>
      <c r="G20" s="157"/>
      <c r="H20" s="157" t="s">
        <v>89</v>
      </c>
      <c r="I20" s="157"/>
      <c r="J20" s="157"/>
      <c r="K20" s="157"/>
      <c r="L20" s="157"/>
      <c r="M20" s="157"/>
      <c r="N20" s="157"/>
      <c r="O20" s="157"/>
      <c r="P20" s="157"/>
      <c r="Q20" s="157"/>
      <c r="R20" s="157"/>
      <c r="S20" s="157"/>
      <c r="T20" s="157"/>
      <c r="U20" s="157"/>
      <c r="V20" s="157"/>
      <c r="W20" s="157"/>
      <c r="X20" s="5" t="s">
        <v>70</v>
      </c>
      <c r="Y20" s="5" t="s">
        <v>71</v>
      </c>
      <c r="Z20" s="5" t="s">
        <v>72</v>
      </c>
      <c r="AA20" s="5" t="s">
        <v>73</v>
      </c>
    </row>
    <row r="21" spans="1:27" s="1" customFormat="1" ht="15.75" x14ac:dyDescent="0.25">
      <c r="A21" s="157"/>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4" zoomScale="80" zoomScaleSheetLayoutView="80" workbookViewId="0">
      <selection activeCell="C25" sqref="C25"/>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4" t="str">
        <f>'1. паспорт местоположение '!A5</f>
        <v>Год раскрытия информации: 2024 год</v>
      </c>
      <c r="B5" s="154"/>
      <c r="C5" s="154"/>
    </row>
    <row r="7" spans="1:3" ht="18.75" x14ac:dyDescent="0.3">
      <c r="A7" s="155" t="s">
        <v>3</v>
      </c>
      <c r="B7" s="155"/>
      <c r="C7" s="155"/>
    </row>
    <row r="9" spans="1:3" x14ac:dyDescent="0.25">
      <c r="A9" s="156" t="s">
        <v>457</v>
      </c>
      <c r="B9" s="156"/>
      <c r="C9" s="156"/>
    </row>
    <row r="10" spans="1:3" x14ac:dyDescent="0.25">
      <c r="A10" s="152" t="s">
        <v>4</v>
      </c>
      <c r="B10" s="152"/>
      <c r="C10" s="152"/>
    </row>
    <row r="12" spans="1:3" x14ac:dyDescent="0.25">
      <c r="A12" s="154" t="str">
        <f>'1. паспорт местоположение '!A12:C12</f>
        <v>R_ПрН_ТП75_12122_3</v>
      </c>
      <c r="B12" s="154"/>
      <c r="C12" s="154"/>
    </row>
    <row r="13" spans="1:3" x14ac:dyDescent="0.25">
      <c r="A13" s="152" t="s">
        <v>5</v>
      </c>
      <c r="B13" s="152"/>
      <c r="C13" s="152"/>
    </row>
    <row r="15" spans="1:3" ht="35.25" customHeight="1" x14ac:dyDescent="0.25">
      <c r="A15" s="151" t="str">
        <f>'1. паспорт местоположение '!A15:C15</f>
        <v>ТП-75. Замена ТМ-10/0,4-250 кВА  на трансформаторы марки ТМГ-12 10/0,4-250 кВА. 2шт.</v>
      </c>
      <c r="B15" s="151" t="s">
        <v>413</v>
      </c>
      <c r="C15" s="151" t="s">
        <v>413</v>
      </c>
    </row>
    <row r="16" spans="1:3" ht="15" customHeight="1" x14ac:dyDescent="0.25">
      <c r="A16" s="152" t="s">
        <v>6</v>
      </c>
      <c r="B16" s="152"/>
      <c r="C16" s="152"/>
    </row>
    <row r="18" spans="1:3" ht="51" customHeight="1" x14ac:dyDescent="0.3">
      <c r="A18" s="159" t="s">
        <v>90</v>
      </c>
      <c r="B18" s="159"/>
      <c r="C18" s="159"/>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ТП-75 позволит обеспечить надежное и качественное электроснабжение потребителей электроэнергии, подключенных от ТП-75, в том числе социально-значимых объектов (Ростелеком) и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4" t="s">
        <v>478</v>
      </c>
    </row>
    <row r="24" spans="1:3" ht="48" customHeight="1" x14ac:dyDescent="0.25">
      <c r="A24" s="4">
        <v>3</v>
      </c>
      <c r="B24" s="2" t="s">
        <v>93</v>
      </c>
      <c r="C24" s="24" t="str">
        <f>A15</f>
        <v>ТП-75. Замена ТМ-10/0,4-250 кВА  на трансформаторы марки ТМГ-12 10/0,4-250 кВА. 2шт.</v>
      </c>
    </row>
    <row r="25" spans="1:3" ht="35.450000000000003" customHeight="1" x14ac:dyDescent="0.25">
      <c r="A25" s="4">
        <v>4</v>
      </c>
      <c r="B25" s="2" t="s">
        <v>94</v>
      </c>
      <c r="C25" s="150">
        <f>'1. паспорт местоположение '!C46/500</f>
        <v>1.8160000000000001E-3</v>
      </c>
    </row>
    <row r="26" spans="1:3" ht="34.15" customHeight="1" x14ac:dyDescent="0.25">
      <c r="A26" s="4">
        <v>5</v>
      </c>
      <c r="B26" s="2" t="s">
        <v>95</v>
      </c>
      <c r="C26" s="5" t="s">
        <v>414</v>
      </c>
    </row>
    <row r="27" spans="1:3" ht="225.75" customHeight="1" x14ac:dyDescent="0.25">
      <c r="A27" s="4">
        <v>6</v>
      </c>
      <c r="B27" s="2" t="s">
        <v>96</v>
      </c>
      <c r="C27" s="24" t="s">
        <v>485</v>
      </c>
    </row>
    <row r="28" spans="1:3" ht="15" customHeight="1" x14ac:dyDescent="0.25">
      <c r="A28" s="4">
        <v>7</v>
      </c>
      <c r="B28" s="2" t="s">
        <v>97</v>
      </c>
      <c r="C28" s="149">
        <f>'3.1. паспорт Техсостояние ПС '!J23</f>
        <v>2024</v>
      </c>
    </row>
    <row r="29" spans="1:3" ht="15" customHeight="1" x14ac:dyDescent="0.25">
      <c r="A29" s="4">
        <v>8</v>
      </c>
      <c r="B29" s="2" t="s">
        <v>98</v>
      </c>
      <c r="C29" s="149">
        <f>C28</f>
        <v>2024</v>
      </c>
    </row>
    <row r="30" spans="1:3" ht="15" customHeight="1" x14ac:dyDescent="0.25">
      <c r="A30" s="4">
        <v>9</v>
      </c>
      <c r="B30" s="2" t="s">
        <v>99</v>
      </c>
      <c r="C30" s="70" t="s">
        <v>511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L33" sqref="L33"/>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60" t="str">
        <f>'1. паспорт местоположение '!A5</f>
        <v>Год раскрытия информации: 2024 год</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7" spans="1:26" ht="18.75" x14ac:dyDescent="0.3">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6" ht="15.75" x14ac:dyDescent="0.25">
      <c r="A9" s="156" t="s">
        <v>457</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0" spans="1:26" ht="15.75" x14ac:dyDescent="0.25">
      <c r="A10" s="152" t="s">
        <v>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6" ht="15.75" x14ac:dyDescent="0.25">
      <c r="A12" s="158" t="str">
        <f>'1. паспорт местоположение '!A12:C12</f>
        <v>R_ПрН_ТП75_12122_3</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6" ht="15.75" x14ac:dyDescent="0.25">
      <c r="A13" s="152" t="s">
        <v>5</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6"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c r="M15" s="151" t="s">
        <v>413</v>
      </c>
      <c r="N15" s="151" t="s">
        <v>413</v>
      </c>
      <c r="O15" s="151" t="s">
        <v>413</v>
      </c>
      <c r="P15" s="151" t="s">
        <v>413</v>
      </c>
      <c r="Q15" s="151" t="s">
        <v>413</v>
      </c>
      <c r="R15" s="151" t="s">
        <v>413</v>
      </c>
      <c r="S15" s="151" t="s">
        <v>413</v>
      </c>
      <c r="T15" s="151" t="s">
        <v>413</v>
      </c>
      <c r="U15" s="151" t="s">
        <v>413</v>
      </c>
      <c r="V15" s="151" t="s">
        <v>413</v>
      </c>
      <c r="W15" s="151" t="s">
        <v>413</v>
      </c>
      <c r="X15" s="151" t="s">
        <v>413</v>
      </c>
      <c r="Y15" s="151" t="s">
        <v>413</v>
      </c>
      <c r="Z15" s="151" t="s">
        <v>413</v>
      </c>
    </row>
    <row r="16" spans="1:26" ht="15.75" x14ac:dyDescent="0.25">
      <c r="A16" s="152" t="s">
        <v>6</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3" customFormat="1" ht="15.75" x14ac:dyDescent="0.25">
      <c r="A17" s="12" t="s">
        <v>100</v>
      </c>
    </row>
    <row r="18" spans="1:26" s="14" customFormat="1" ht="15.75" x14ac:dyDescent="0.25">
      <c r="A18" s="161" t="s">
        <v>101</v>
      </c>
      <c r="B18" s="161"/>
      <c r="C18" s="161"/>
      <c r="D18" s="161"/>
      <c r="E18" s="161"/>
      <c r="F18" s="161"/>
      <c r="G18" s="161"/>
      <c r="H18" s="161"/>
      <c r="I18" s="161"/>
      <c r="J18" s="161"/>
      <c r="K18" s="161"/>
      <c r="L18" s="161"/>
      <c r="M18" s="161"/>
      <c r="N18" s="161" t="s">
        <v>102</v>
      </c>
      <c r="O18" s="161"/>
      <c r="P18" s="161"/>
      <c r="Q18" s="161"/>
      <c r="R18" s="161"/>
      <c r="S18" s="161"/>
      <c r="T18" s="161"/>
      <c r="U18" s="161"/>
      <c r="V18" s="161"/>
      <c r="W18" s="161"/>
      <c r="X18" s="161"/>
      <c r="Y18" s="161"/>
      <c r="Z18" s="161"/>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5">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5">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5">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2"/>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4" t="str">
        <f>'1. паспорт местоположение '!A5</f>
        <v>Год раскрытия информации: 2024 год</v>
      </c>
      <c r="B5" s="154"/>
      <c r="C5" s="154"/>
      <c r="D5" s="154"/>
      <c r="E5" s="154"/>
      <c r="F5" s="154"/>
      <c r="G5" s="154"/>
      <c r="H5" s="154"/>
      <c r="I5" s="154"/>
      <c r="J5" s="154"/>
      <c r="K5" s="154"/>
      <c r="L5" s="154"/>
      <c r="M5" s="154"/>
      <c r="N5" s="154"/>
    </row>
    <row r="7" spans="1:14" ht="18.75" x14ac:dyDescent="0.3">
      <c r="A7" s="155" t="s">
        <v>3</v>
      </c>
      <c r="B7" s="155"/>
      <c r="C7" s="155"/>
      <c r="D7" s="155"/>
      <c r="E7" s="155"/>
      <c r="F7" s="155"/>
      <c r="G7" s="155"/>
      <c r="H7" s="155"/>
      <c r="I7" s="155"/>
      <c r="J7" s="155"/>
      <c r="K7" s="155"/>
      <c r="L7" s="155"/>
      <c r="M7" s="155"/>
      <c r="N7" s="155"/>
    </row>
    <row r="9" spans="1:14" ht="15.75" x14ac:dyDescent="0.25">
      <c r="A9" s="156" t="s">
        <v>457</v>
      </c>
      <c r="B9" s="156"/>
      <c r="C9" s="156"/>
      <c r="D9" s="156"/>
      <c r="E9" s="156"/>
      <c r="F9" s="156"/>
      <c r="G9" s="156"/>
      <c r="H9" s="156"/>
      <c r="I9" s="156"/>
      <c r="J9" s="156"/>
      <c r="K9" s="156"/>
      <c r="L9" s="156"/>
      <c r="M9" s="156"/>
      <c r="N9" s="156"/>
    </row>
    <row r="10" spans="1:14" ht="15.75" x14ac:dyDescent="0.25">
      <c r="A10" s="152" t="s">
        <v>4</v>
      </c>
      <c r="B10" s="152"/>
      <c r="C10" s="152"/>
      <c r="D10" s="152"/>
      <c r="E10" s="152"/>
      <c r="F10" s="152"/>
      <c r="G10" s="152"/>
      <c r="H10" s="152"/>
      <c r="I10" s="152"/>
      <c r="J10" s="152"/>
      <c r="K10" s="152"/>
      <c r="L10" s="152"/>
      <c r="M10" s="152"/>
      <c r="N10" s="152"/>
    </row>
    <row r="12" spans="1:14" ht="15.75" x14ac:dyDescent="0.25">
      <c r="A12" s="158" t="str">
        <f>'3.3 паспорт описание '!A12:C12</f>
        <v>R_ПрН_ТП75_12122_3</v>
      </c>
      <c r="B12" s="158"/>
      <c r="C12" s="158"/>
      <c r="D12" s="158"/>
      <c r="E12" s="158"/>
      <c r="F12" s="158"/>
      <c r="G12" s="158"/>
      <c r="H12" s="158"/>
      <c r="I12" s="158"/>
      <c r="J12" s="158"/>
      <c r="K12" s="158"/>
      <c r="L12" s="158"/>
      <c r="M12" s="158"/>
      <c r="N12" s="158"/>
    </row>
    <row r="13" spans="1:14" ht="15.75" x14ac:dyDescent="0.25">
      <c r="A13" s="152" t="s">
        <v>5</v>
      </c>
      <c r="B13" s="152"/>
      <c r="C13" s="152"/>
      <c r="D13" s="152"/>
      <c r="E13" s="152"/>
      <c r="F13" s="152"/>
      <c r="G13" s="152"/>
      <c r="H13" s="152"/>
      <c r="I13" s="152"/>
      <c r="J13" s="152"/>
      <c r="K13" s="152"/>
      <c r="L13" s="152"/>
      <c r="M13" s="152"/>
      <c r="N13" s="152"/>
    </row>
    <row r="15" spans="1:14" ht="15"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c r="M15" s="151" t="s">
        <v>413</v>
      </c>
      <c r="N15" s="151" t="s">
        <v>413</v>
      </c>
    </row>
    <row r="16" spans="1:14" ht="15.75" x14ac:dyDescent="0.25">
      <c r="A16" s="152" t="s">
        <v>6</v>
      </c>
      <c r="B16" s="152"/>
      <c r="C16" s="152"/>
      <c r="D16" s="152"/>
      <c r="E16" s="152"/>
      <c r="F16" s="152"/>
      <c r="G16" s="152"/>
      <c r="H16" s="152"/>
      <c r="I16" s="152"/>
      <c r="J16" s="152"/>
      <c r="K16" s="152"/>
      <c r="L16" s="152"/>
      <c r="M16" s="152"/>
      <c r="N16" s="152"/>
    </row>
    <row r="18" spans="1:14" ht="81.599999999999994" customHeight="1" x14ac:dyDescent="0.3">
      <c r="A18" s="159" t="s">
        <v>128</v>
      </c>
      <c r="B18" s="159"/>
      <c r="C18" s="159"/>
      <c r="D18" s="159"/>
      <c r="E18" s="159"/>
      <c r="F18" s="159"/>
      <c r="G18" s="159"/>
      <c r="H18" s="159"/>
      <c r="I18" s="159"/>
      <c r="J18" s="159"/>
      <c r="K18" s="159"/>
      <c r="L18" s="159"/>
      <c r="M18" s="159"/>
      <c r="N18" s="159"/>
    </row>
    <row r="19" spans="1:14" ht="147" customHeight="1" x14ac:dyDescent="0.25">
      <c r="A19" s="161" t="s">
        <v>8</v>
      </c>
      <c r="B19" s="161" t="s">
        <v>129</v>
      </c>
      <c r="C19" s="161" t="s">
        <v>130</v>
      </c>
      <c r="D19" s="161" t="s">
        <v>131</v>
      </c>
      <c r="E19" s="161" t="s">
        <v>132</v>
      </c>
      <c r="F19" s="161"/>
      <c r="G19" s="161"/>
      <c r="H19" s="161"/>
      <c r="I19" s="161"/>
      <c r="J19" s="161" t="s">
        <v>133</v>
      </c>
      <c r="K19" s="161"/>
      <c r="L19" s="161"/>
      <c r="M19" s="161"/>
      <c r="N19" s="161"/>
    </row>
    <row r="20" spans="1:14" s="137" customFormat="1" ht="15.75" x14ac:dyDescent="0.25">
      <c r="A20" s="161"/>
      <c r="B20" s="161"/>
      <c r="C20" s="161"/>
      <c r="D20" s="161"/>
      <c r="E20" s="24" t="s">
        <v>134</v>
      </c>
      <c r="F20" s="24" t="s">
        <v>135</v>
      </c>
      <c r="G20" s="24" t="s">
        <v>136</v>
      </c>
      <c r="H20" s="24" t="s">
        <v>137</v>
      </c>
      <c r="I20" s="24" t="s">
        <v>138</v>
      </c>
      <c r="J20" s="136">
        <v>2023</v>
      </c>
      <c r="K20" s="136">
        <v>2024</v>
      </c>
      <c r="L20" s="136">
        <v>2025</v>
      </c>
      <c r="M20" s="136">
        <v>2026</v>
      </c>
      <c r="N20" s="136">
        <v>2027</v>
      </c>
    </row>
    <row r="21" spans="1:14" s="137"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7" customFormat="1" ht="15.75" x14ac:dyDescent="0.25">
      <c r="A22" s="138" t="s">
        <v>414</v>
      </c>
      <c r="B22" s="138" t="s">
        <v>414</v>
      </c>
      <c r="C22" s="138" t="s">
        <v>414</v>
      </c>
      <c r="D22" s="138" t="s">
        <v>414</v>
      </c>
      <c r="E22" s="138" t="s">
        <v>414</v>
      </c>
      <c r="F22" s="138" t="s">
        <v>414</v>
      </c>
      <c r="G22" s="138" t="s">
        <v>414</v>
      </c>
      <c r="H22" s="138" t="s">
        <v>414</v>
      </c>
      <c r="I22" s="138" t="s">
        <v>414</v>
      </c>
      <c r="J22" s="138" t="s">
        <v>414</v>
      </c>
      <c r="K22" s="138" t="s">
        <v>414</v>
      </c>
      <c r="L22" s="138" t="s">
        <v>414</v>
      </c>
      <c r="M22" s="138" t="s">
        <v>414</v>
      </c>
      <c r="N22" s="138"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V24" sqref="AV24"/>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165" t="str">
        <f>'6.1. Паспорт сетевой график '!A5:L5</f>
        <v>Год раскрытия информации: 2024 год</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s="33" customFormat="1" ht="18.75" x14ac:dyDescent="0.3">
      <c r="A6" s="35"/>
      <c r="I6" s="34"/>
      <c r="J6" s="34"/>
      <c r="K6" s="29"/>
    </row>
    <row r="7" spans="1:44" s="33" customFormat="1" ht="18.75" x14ac:dyDescent="0.2">
      <c r="A7" s="166" t="s">
        <v>416</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167" t="s">
        <v>457</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row>
    <row r="10" spans="1:44" s="33" customFormat="1" ht="18.75" customHeight="1" x14ac:dyDescent="0.2">
      <c r="A10" s="163" t="s">
        <v>417</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177" t="str">
        <f>'4. паспортбюджет '!A12:N12</f>
        <v>R_ПрН_ТП75_12122_3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row>
    <row r="13" spans="1:44" s="33" customFormat="1" ht="18.75" customHeight="1" x14ac:dyDescent="0.2">
      <c r="A13" s="163" t="s">
        <v>418</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162" t="str">
        <f>'1. паспорт местоположение '!A15:C15</f>
        <v>ТП-75. Замена ТМ-10/0,4-250 кВА  на трансформаторы марки ТМГ-12 10/0,4-250 кВА. 2шт.</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38" customFormat="1" ht="15" customHeight="1" x14ac:dyDescent="0.2">
      <c r="A16" s="163" t="s">
        <v>419</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164" t="s">
        <v>139</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183" t="s">
        <v>140</v>
      </c>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3"/>
      <c r="AI24" s="183"/>
      <c r="AJ24" s="183"/>
      <c r="AK24" s="183" t="s">
        <v>141</v>
      </c>
      <c r="AL24" s="183"/>
      <c r="AM24" s="43"/>
      <c r="AN24" s="43"/>
      <c r="AO24" s="44"/>
      <c r="AP24" s="44"/>
      <c r="AQ24" s="44"/>
      <c r="AR24" s="44"/>
      <c r="AS24" s="45"/>
    </row>
    <row r="25" spans="1:45" ht="24.75" customHeight="1" x14ac:dyDescent="0.25">
      <c r="A25" s="178" t="s">
        <v>142</v>
      </c>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80">
        <v>756500</v>
      </c>
      <c r="AL25" s="180"/>
      <c r="AM25" s="46"/>
      <c r="AN25" s="181" t="s">
        <v>432</v>
      </c>
      <c r="AO25" s="181"/>
      <c r="AP25" s="181"/>
      <c r="AQ25" s="182"/>
      <c r="AR25" s="182"/>
      <c r="AS25" s="45"/>
    </row>
    <row r="26" spans="1:45" ht="17.25" customHeight="1" x14ac:dyDescent="0.25">
      <c r="A26" s="169" t="s">
        <v>143</v>
      </c>
      <c r="B26" s="170"/>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1"/>
      <c r="AL26" s="171"/>
      <c r="AM26" s="46"/>
      <c r="AN26" s="172" t="s">
        <v>433</v>
      </c>
      <c r="AO26" s="173"/>
      <c r="AP26" s="174"/>
      <c r="AQ26" s="175"/>
      <c r="AR26" s="176"/>
      <c r="AS26" s="45"/>
    </row>
    <row r="27" spans="1:45" ht="17.25" customHeight="1" x14ac:dyDescent="0.25">
      <c r="A27" s="169" t="s">
        <v>144</v>
      </c>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1">
        <v>15</v>
      </c>
      <c r="AL27" s="171"/>
      <c r="AM27" s="46"/>
      <c r="AN27" s="172" t="s">
        <v>434</v>
      </c>
      <c r="AO27" s="173"/>
      <c r="AP27" s="174"/>
      <c r="AQ27" s="175"/>
      <c r="AR27" s="176"/>
      <c r="AS27" s="45"/>
    </row>
    <row r="28" spans="1:45" ht="27.75" customHeight="1" thickBot="1" x14ac:dyDescent="0.3">
      <c r="A28" s="186" t="s">
        <v>145</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c r="AK28" s="189">
        <v>2</v>
      </c>
      <c r="AL28" s="189"/>
      <c r="AM28" s="46"/>
      <c r="AN28" s="190" t="s">
        <v>435</v>
      </c>
      <c r="AO28" s="191"/>
      <c r="AP28" s="192"/>
      <c r="AQ28" s="175"/>
      <c r="AR28" s="176"/>
      <c r="AS28" s="45"/>
    </row>
    <row r="29" spans="1:45" ht="17.25" customHeight="1" x14ac:dyDescent="0.25">
      <c r="A29" s="193" t="s">
        <v>146</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196"/>
      <c r="AL29" s="196"/>
      <c r="AM29" s="46"/>
      <c r="AN29" s="197"/>
      <c r="AO29" s="198"/>
      <c r="AP29" s="198"/>
      <c r="AQ29" s="175"/>
      <c r="AR29" s="184"/>
      <c r="AS29" s="45"/>
    </row>
    <row r="30" spans="1:45" ht="17.25" customHeight="1" x14ac:dyDescent="0.25">
      <c r="A30" s="169" t="s">
        <v>147</v>
      </c>
      <c r="B30" s="170"/>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85"/>
      <c r="AL30" s="185"/>
      <c r="AM30" s="46"/>
      <c r="AS30" s="45"/>
    </row>
    <row r="31" spans="1:45" ht="17.25" customHeight="1" x14ac:dyDescent="0.25">
      <c r="A31" s="169" t="s">
        <v>148</v>
      </c>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85"/>
      <c r="AL31" s="185"/>
      <c r="AM31" s="46"/>
      <c r="AN31" s="46"/>
      <c r="AO31" s="47"/>
      <c r="AP31" s="47"/>
      <c r="AQ31" s="47"/>
      <c r="AR31" s="47"/>
      <c r="AS31" s="45"/>
    </row>
    <row r="32" spans="1:45" ht="17.25" customHeight="1" x14ac:dyDescent="0.25">
      <c r="A32" s="169" t="s">
        <v>149</v>
      </c>
      <c r="B32" s="170"/>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85"/>
      <c r="AL32" s="185"/>
      <c r="AM32" s="46"/>
      <c r="AN32" s="46"/>
      <c r="AO32" s="46"/>
      <c r="AP32" s="46"/>
      <c r="AQ32" s="46"/>
      <c r="AR32" s="46"/>
      <c r="AS32" s="45"/>
    </row>
    <row r="33" spans="1:45" ht="17.25" customHeight="1" x14ac:dyDescent="0.25">
      <c r="A33" s="169" t="s">
        <v>150</v>
      </c>
      <c r="B33" s="170"/>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99"/>
      <c r="AL33" s="199"/>
      <c r="AM33" s="46"/>
      <c r="AN33" s="46"/>
      <c r="AO33" s="46"/>
      <c r="AP33" s="46"/>
      <c r="AQ33" s="46"/>
      <c r="AR33" s="46"/>
      <c r="AS33" s="45"/>
    </row>
    <row r="34" spans="1:45" ht="17.25" customHeight="1" x14ac:dyDescent="0.25">
      <c r="A34" s="169" t="s">
        <v>151</v>
      </c>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85"/>
      <c r="AL34" s="185"/>
      <c r="AM34" s="46"/>
      <c r="AN34" s="46"/>
      <c r="AO34" s="46"/>
      <c r="AP34" s="46"/>
      <c r="AQ34" s="46"/>
      <c r="AR34" s="46"/>
      <c r="AS34" s="45"/>
    </row>
    <row r="35" spans="1:45" ht="17.25" customHeight="1" x14ac:dyDescent="0.25">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85"/>
      <c r="AL35" s="185"/>
      <c r="AM35" s="46"/>
      <c r="AN35" s="46"/>
      <c r="AO35" s="46"/>
      <c r="AP35" s="46"/>
      <c r="AQ35" s="46"/>
      <c r="AR35" s="46"/>
      <c r="AS35" s="45"/>
    </row>
    <row r="36" spans="1:45" ht="17.25" customHeight="1" thickBot="1" x14ac:dyDescent="0.3">
      <c r="A36" s="200" t="s">
        <v>397</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46"/>
      <c r="AN36" s="46"/>
      <c r="AO36" s="46"/>
      <c r="AP36" s="46"/>
      <c r="AQ36" s="46"/>
      <c r="AR36" s="46"/>
      <c r="AS36" s="45"/>
    </row>
    <row r="37" spans="1:45" ht="17.25" customHeight="1" x14ac:dyDescent="0.25">
      <c r="A37" s="178"/>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96"/>
      <c r="AL37" s="196"/>
      <c r="AM37" s="46"/>
      <c r="AN37" s="46"/>
      <c r="AO37" s="46"/>
      <c r="AP37" s="46"/>
      <c r="AQ37" s="46"/>
      <c r="AR37" s="46"/>
      <c r="AS37" s="45"/>
    </row>
    <row r="38" spans="1:45" ht="17.25" customHeight="1" x14ac:dyDescent="0.25">
      <c r="A38" s="169" t="s">
        <v>152</v>
      </c>
      <c r="B38" s="170"/>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85"/>
      <c r="AL38" s="185"/>
      <c r="AM38" s="46"/>
      <c r="AN38" s="46"/>
      <c r="AO38" s="46"/>
      <c r="AP38" s="46"/>
      <c r="AQ38" s="46"/>
      <c r="AR38" s="46"/>
      <c r="AS38" s="45"/>
    </row>
    <row r="39" spans="1:45" ht="17.25" customHeight="1" thickBot="1" x14ac:dyDescent="0.3">
      <c r="A39" s="200" t="s">
        <v>153</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46"/>
      <c r="AN39" s="46"/>
      <c r="AO39" s="46"/>
      <c r="AP39" s="46"/>
      <c r="AQ39" s="46"/>
      <c r="AR39" s="46"/>
      <c r="AS39" s="45"/>
    </row>
    <row r="40" spans="1:45" ht="17.25" customHeight="1" x14ac:dyDescent="0.25">
      <c r="A40" s="178" t="s">
        <v>436</v>
      </c>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96"/>
      <c r="AL40" s="196"/>
      <c r="AM40" s="46"/>
      <c r="AN40" s="46"/>
      <c r="AO40" s="46"/>
      <c r="AP40" s="46"/>
      <c r="AQ40" s="46"/>
      <c r="AR40" s="46"/>
      <c r="AS40" s="45"/>
    </row>
    <row r="41" spans="1:45" ht="17.25" customHeight="1" x14ac:dyDescent="0.25">
      <c r="A41" s="169" t="s">
        <v>437</v>
      </c>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85"/>
      <c r="AL41" s="185"/>
      <c r="AM41" s="46"/>
      <c r="AN41" s="46"/>
      <c r="AO41" s="46"/>
      <c r="AP41" s="46"/>
      <c r="AQ41" s="46"/>
      <c r="AR41" s="46"/>
      <c r="AS41" s="45"/>
    </row>
    <row r="42" spans="1:45" ht="17.25" customHeight="1" x14ac:dyDescent="0.25">
      <c r="A42" s="169" t="s">
        <v>438</v>
      </c>
      <c r="B42" s="170"/>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85"/>
      <c r="AL42" s="185"/>
      <c r="AM42" s="46"/>
      <c r="AN42" s="46"/>
      <c r="AO42" s="46"/>
      <c r="AP42" s="46"/>
      <c r="AQ42" s="46"/>
      <c r="AR42" s="46"/>
      <c r="AS42" s="45"/>
    </row>
    <row r="43" spans="1:45" ht="17.25" customHeight="1" x14ac:dyDescent="0.25">
      <c r="A43" s="169" t="s">
        <v>439</v>
      </c>
      <c r="B43" s="170"/>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85"/>
      <c r="AL43" s="185"/>
      <c r="AM43" s="46"/>
      <c r="AN43" s="46"/>
      <c r="AO43" s="46"/>
      <c r="AP43" s="46"/>
      <c r="AQ43" s="46"/>
      <c r="AR43" s="46"/>
      <c r="AS43" s="45"/>
    </row>
    <row r="44" spans="1:45" ht="17.25" customHeight="1" x14ac:dyDescent="0.25">
      <c r="A44" s="169" t="s">
        <v>440</v>
      </c>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85"/>
      <c r="AL44" s="185"/>
      <c r="AM44" s="46"/>
      <c r="AN44" s="46"/>
      <c r="AO44" s="46"/>
      <c r="AP44" s="46"/>
      <c r="AQ44" s="46"/>
      <c r="AR44" s="46"/>
      <c r="AS44" s="45"/>
    </row>
    <row r="45" spans="1:45" ht="17.25" customHeight="1" x14ac:dyDescent="0.25">
      <c r="A45" s="169" t="s">
        <v>441</v>
      </c>
      <c r="B45" s="170"/>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85"/>
      <c r="AL45" s="185"/>
      <c r="AM45" s="46"/>
      <c r="AN45" s="46"/>
      <c r="AO45" s="46"/>
      <c r="AP45" s="46"/>
      <c r="AQ45" s="46"/>
      <c r="AR45" s="46"/>
      <c r="AS45" s="45"/>
    </row>
    <row r="46" spans="1:45" ht="17.25" customHeight="1" thickBot="1" x14ac:dyDescent="0.3">
      <c r="A46" s="203" t="s">
        <v>154</v>
      </c>
      <c r="B46" s="204"/>
      <c r="C46" s="204"/>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5"/>
      <c r="AL46" s="205"/>
      <c r="AM46" s="46"/>
      <c r="AN46" s="46"/>
      <c r="AO46" s="46"/>
      <c r="AP46" s="46"/>
      <c r="AQ46" s="46"/>
      <c r="AR46" s="46"/>
      <c r="AS46" s="45"/>
    </row>
    <row r="47" spans="1:45" ht="24" customHeight="1" x14ac:dyDescent="0.25">
      <c r="A47" s="206" t="s">
        <v>155</v>
      </c>
      <c r="B47" s="207"/>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8"/>
      <c r="AK47" s="196" t="s">
        <v>442</v>
      </c>
      <c r="AL47" s="196"/>
      <c r="AM47" s="209" t="s">
        <v>443</v>
      </c>
      <c r="AN47" s="209"/>
      <c r="AO47" s="27" t="s">
        <v>444</v>
      </c>
      <c r="AP47" s="27" t="s">
        <v>445</v>
      </c>
      <c r="AQ47" s="45"/>
    </row>
    <row r="48" spans="1:45" ht="12" customHeight="1" x14ac:dyDescent="0.25">
      <c r="A48" s="169" t="s">
        <v>384</v>
      </c>
      <c r="B48" s="170"/>
      <c r="C48" s="170"/>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85"/>
      <c r="AL48" s="185"/>
      <c r="AM48" s="185"/>
      <c r="AN48" s="185"/>
      <c r="AO48" s="48"/>
      <c r="AP48" s="48"/>
      <c r="AQ48" s="45"/>
    </row>
    <row r="49" spans="1:43" ht="12" customHeight="1" x14ac:dyDescent="0.25">
      <c r="A49" s="169" t="s">
        <v>385</v>
      </c>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85"/>
      <c r="AL49" s="185"/>
      <c r="AM49" s="185"/>
      <c r="AN49" s="185"/>
      <c r="AO49" s="48"/>
      <c r="AP49" s="48"/>
      <c r="AQ49" s="45"/>
    </row>
    <row r="50" spans="1:43" ht="12" customHeight="1" thickBot="1" x14ac:dyDescent="0.3">
      <c r="A50" s="200" t="s">
        <v>446</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213" t="s">
        <v>156</v>
      </c>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09" t="s">
        <v>442</v>
      </c>
      <c r="AL52" s="209"/>
      <c r="AM52" s="209" t="s">
        <v>443</v>
      </c>
      <c r="AN52" s="209"/>
      <c r="AO52" s="27" t="s">
        <v>444</v>
      </c>
      <c r="AP52" s="27" t="s">
        <v>445</v>
      </c>
      <c r="AQ52" s="45"/>
    </row>
    <row r="53" spans="1:43" ht="11.25" customHeight="1" x14ac:dyDescent="0.25">
      <c r="A53" s="215" t="s">
        <v>386</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199"/>
      <c r="AL53" s="199"/>
      <c r="AM53" s="199"/>
      <c r="AN53" s="199"/>
      <c r="AO53" s="54"/>
      <c r="AP53" s="54"/>
      <c r="AQ53" s="45"/>
    </row>
    <row r="54" spans="1:43" ht="12" customHeight="1" x14ac:dyDescent="0.25">
      <c r="A54" s="169" t="s">
        <v>387</v>
      </c>
      <c r="B54" s="170"/>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85"/>
      <c r="AL54" s="185"/>
      <c r="AM54" s="185"/>
      <c r="AN54" s="185"/>
      <c r="AO54" s="48"/>
      <c r="AP54" s="48"/>
      <c r="AQ54" s="45"/>
    </row>
    <row r="55" spans="1:43" ht="12" customHeight="1" x14ac:dyDescent="0.25">
      <c r="A55" s="169" t="s">
        <v>388</v>
      </c>
      <c r="B55" s="170"/>
      <c r="C55" s="170"/>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170"/>
      <c r="AI55" s="170"/>
      <c r="AJ55" s="170"/>
      <c r="AK55" s="185"/>
      <c r="AL55" s="185"/>
      <c r="AM55" s="185"/>
      <c r="AN55" s="185"/>
      <c r="AO55" s="48"/>
      <c r="AP55" s="48"/>
      <c r="AQ55" s="45"/>
    </row>
    <row r="56" spans="1:43" ht="12" customHeight="1" thickBot="1" x14ac:dyDescent="0.3">
      <c r="A56" s="200" t="s">
        <v>389</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213" t="s">
        <v>157</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09" t="s">
        <v>442</v>
      </c>
      <c r="AL58" s="209"/>
      <c r="AM58" s="209" t="s">
        <v>443</v>
      </c>
      <c r="AN58" s="209"/>
      <c r="AO58" s="27" t="s">
        <v>444</v>
      </c>
      <c r="AP58" s="27" t="s">
        <v>445</v>
      </c>
      <c r="AQ58" s="45"/>
    </row>
    <row r="59" spans="1:43" ht="12.75" customHeight="1" x14ac:dyDescent="0.25">
      <c r="A59" s="210" t="s">
        <v>390</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12"/>
      <c r="AL59" s="212"/>
      <c r="AM59" s="212"/>
      <c r="AN59" s="212"/>
      <c r="AO59" s="21"/>
      <c r="AP59" s="21"/>
      <c r="AQ59" s="57"/>
    </row>
    <row r="60" spans="1:43" ht="12" customHeight="1" x14ac:dyDescent="0.25">
      <c r="A60" s="169" t="s">
        <v>391</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85"/>
      <c r="AL60" s="185"/>
      <c r="AM60" s="185"/>
      <c r="AN60" s="185"/>
      <c r="AO60" s="48"/>
      <c r="AP60" s="48"/>
      <c r="AQ60" s="45"/>
    </row>
    <row r="61" spans="1:43" ht="12" customHeight="1" x14ac:dyDescent="0.25">
      <c r="A61" s="169" t="s">
        <v>392</v>
      </c>
      <c r="B61" s="170"/>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85"/>
      <c r="AL61" s="185"/>
      <c r="AM61" s="185"/>
      <c r="AN61" s="185"/>
      <c r="AO61" s="48"/>
      <c r="AP61" s="48"/>
      <c r="AQ61" s="45"/>
    </row>
    <row r="62" spans="1:43" ht="12" customHeight="1" x14ac:dyDescent="0.25">
      <c r="A62" s="169" t="s">
        <v>149</v>
      </c>
      <c r="B62" s="170"/>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0"/>
      <c r="AF62" s="170"/>
      <c r="AG62" s="170"/>
      <c r="AH62" s="170"/>
      <c r="AI62" s="170"/>
      <c r="AJ62" s="170"/>
      <c r="AK62" s="185"/>
      <c r="AL62" s="185"/>
      <c r="AM62" s="185"/>
      <c r="AN62" s="185"/>
      <c r="AO62" s="48"/>
      <c r="AP62" s="48"/>
      <c r="AQ62" s="45"/>
    </row>
    <row r="63" spans="1:43" ht="9.75" customHeight="1" x14ac:dyDescent="0.25">
      <c r="A63" s="169"/>
      <c r="B63" s="170"/>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0"/>
      <c r="AF63" s="170"/>
      <c r="AG63" s="170"/>
      <c r="AH63" s="170"/>
      <c r="AI63" s="170"/>
      <c r="AJ63" s="170"/>
      <c r="AK63" s="185"/>
      <c r="AL63" s="185"/>
      <c r="AM63" s="185"/>
      <c r="AN63" s="185"/>
      <c r="AO63" s="48"/>
      <c r="AP63" s="48"/>
      <c r="AQ63" s="45"/>
    </row>
    <row r="64" spans="1:43" ht="9.75" customHeight="1" x14ac:dyDescent="0.25">
      <c r="A64" s="169"/>
      <c r="B64" s="170"/>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0"/>
      <c r="AF64" s="170"/>
      <c r="AG64" s="170"/>
      <c r="AH64" s="170"/>
      <c r="AI64" s="170"/>
      <c r="AJ64" s="170"/>
      <c r="AK64" s="185"/>
      <c r="AL64" s="185"/>
      <c r="AM64" s="185"/>
      <c r="AN64" s="185"/>
      <c r="AO64" s="48"/>
      <c r="AP64" s="48"/>
      <c r="AQ64" s="45"/>
    </row>
    <row r="65" spans="1:43" ht="12" customHeight="1" x14ac:dyDescent="0.25">
      <c r="A65" s="169" t="s">
        <v>393</v>
      </c>
      <c r="B65" s="170"/>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0"/>
      <c r="AF65" s="170"/>
      <c r="AG65" s="170"/>
      <c r="AH65" s="170"/>
      <c r="AI65" s="170"/>
      <c r="AJ65" s="170"/>
      <c r="AK65" s="185"/>
      <c r="AL65" s="185"/>
      <c r="AM65" s="185"/>
      <c r="AN65" s="185"/>
      <c r="AO65" s="48"/>
      <c r="AP65" s="48"/>
      <c r="AQ65" s="45"/>
    </row>
    <row r="66" spans="1:43" ht="27.75" customHeight="1" x14ac:dyDescent="0.25">
      <c r="A66" s="217" t="s">
        <v>447</v>
      </c>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9"/>
      <c r="AK66" s="220"/>
      <c r="AL66" s="220"/>
      <c r="AM66" s="220"/>
      <c r="AN66" s="220"/>
      <c r="AO66" s="58"/>
      <c r="AP66" s="58"/>
      <c r="AQ66" s="57"/>
    </row>
    <row r="67" spans="1:43" ht="11.25" customHeight="1" x14ac:dyDescent="0.25">
      <c r="A67" s="169" t="s">
        <v>394</v>
      </c>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85"/>
      <c r="AL67" s="185"/>
      <c r="AM67" s="185"/>
      <c r="AN67" s="185"/>
      <c r="AO67" s="48"/>
      <c r="AP67" s="48"/>
      <c r="AQ67" s="45"/>
    </row>
    <row r="68" spans="1:43" ht="25.5" customHeight="1" x14ac:dyDescent="0.25">
      <c r="A68" s="217" t="s">
        <v>448</v>
      </c>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218"/>
      <c r="AA68" s="218"/>
      <c r="AB68" s="218"/>
      <c r="AC68" s="218"/>
      <c r="AD68" s="218"/>
      <c r="AE68" s="218"/>
      <c r="AF68" s="218"/>
      <c r="AG68" s="218"/>
      <c r="AH68" s="218"/>
      <c r="AI68" s="218"/>
      <c r="AJ68" s="219"/>
      <c r="AK68" s="220"/>
      <c r="AL68" s="220"/>
      <c r="AM68" s="220"/>
      <c r="AN68" s="220"/>
      <c r="AO68" s="58"/>
      <c r="AP68" s="58"/>
      <c r="AQ68" s="57"/>
    </row>
    <row r="69" spans="1:43" ht="12" customHeight="1" x14ac:dyDescent="0.25">
      <c r="A69" s="169" t="s">
        <v>395</v>
      </c>
      <c r="B69" s="170"/>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0"/>
      <c r="AF69" s="170"/>
      <c r="AG69" s="170"/>
      <c r="AH69" s="170"/>
      <c r="AI69" s="170"/>
      <c r="AJ69" s="170"/>
      <c r="AK69" s="185"/>
      <c r="AL69" s="185"/>
      <c r="AM69" s="185"/>
      <c r="AN69" s="185"/>
      <c r="AO69" s="48"/>
      <c r="AP69" s="48"/>
      <c r="AQ69" s="45"/>
    </row>
    <row r="70" spans="1:43" ht="12.75" customHeight="1" x14ac:dyDescent="0.25">
      <c r="A70" s="225" t="s">
        <v>396</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0"/>
      <c r="AL70" s="220"/>
      <c r="AM70" s="220"/>
      <c r="AN70" s="220"/>
      <c r="AO70" s="58"/>
      <c r="AP70" s="58"/>
      <c r="AQ70" s="57"/>
    </row>
    <row r="71" spans="1:43" ht="12" customHeight="1" x14ac:dyDescent="0.25">
      <c r="A71" s="169" t="s">
        <v>397</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85"/>
      <c r="AL71" s="185"/>
      <c r="AM71" s="185"/>
      <c r="AN71" s="185"/>
      <c r="AO71" s="48"/>
      <c r="AP71" s="48"/>
      <c r="AQ71" s="45"/>
    </row>
    <row r="72" spans="1:43" ht="12.75" customHeight="1" thickBot="1" x14ac:dyDescent="0.3">
      <c r="A72" s="221" t="s">
        <v>398</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24"/>
      <c r="AL72" s="224"/>
      <c r="AM72" s="224"/>
      <c r="AN72" s="224"/>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213" t="s">
        <v>158</v>
      </c>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09" t="s">
        <v>442</v>
      </c>
      <c r="AL74" s="209"/>
      <c r="AM74" s="209" t="s">
        <v>443</v>
      </c>
      <c r="AN74" s="209"/>
      <c r="AO74" s="27" t="s">
        <v>444</v>
      </c>
      <c r="AP74" s="27" t="s">
        <v>445</v>
      </c>
      <c r="AQ74" s="45"/>
    </row>
    <row r="75" spans="1:43" ht="25.5" customHeight="1" x14ac:dyDescent="0.25">
      <c r="A75" s="217" t="s">
        <v>448</v>
      </c>
      <c r="B75" s="218"/>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9"/>
      <c r="AK75" s="220"/>
      <c r="AL75" s="220"/>
      <c r="AM75" s="228"/>
      <c r="AN75" s="228"/>
      <c r="AO75" s="60"/>
      <c r="AP75" s="60"/>
      <c r="AQ75" s="57"/>
    </row>
    <row r="76" spans="1:43" ht="12" customHeight="1" x14ac:dyDescent="0.25">
      <c r="A76" s="169" t="s">
        <v>394</v>
      </c>
      <c r="B76" s="170"/>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0"/>
      <c r="AF76" s="170"/>
      <c r="AG76" s="170"/>
      <c r="AH76" s="170"/>
      <c r="AI76" s="170"/>
      <c r="AJ76" s="170"/>
      <c r="AK76" s="185"/>
      <c r="AL76" s="185"/>
      <c r="AM76" s="227"/>
      <c r="AN76" s="227"/>
      <c r="AO76" s="61"/>
      <c r="AP76" s="61"/>
      <c r="AQ76" s="45"/>
    </row>
    <row r="77" spans="1:43" ht="12" customHeight="1" x14ac:dyDescent="0.25">
      <c r="A77" s="169" t="s">
        <v>395</v>
      </c>
      <c r="B77" s="170"/>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0"/>
      <c r="AF77" s="170"/>
      <c r="AG77" s="170"/>
      <c r="AH77" s="170"/>
      <c r="AI77" s="170"/>
      <c r="AJ77" s="170"/>
      <c r="AK77" s="185"/>
      <c r="AL77" s="185"/>
      <c r="AM77" s="227"/>
      <c r="AN77" s="227"/>
      <c r="AO77" s="61"/>
      <c r="AP77" s="61"/>
      <c r="AQ77" s="45"/>
    </row>
    <row r="78" spans="1:43" ht="12" customHeight="1" x14ac:dyDescent="0.25">
      <c r="A78" s="169" t="s">
        <v>397</v>
      </c>
      <c r="B78" s="170"/>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0"/>
      <c r="AF78" s="170"/>
      <c r="AG78" s="170"/>
      <c r="AH78" s="170"/>
      <c r="AI78" s="170"/>
      <c r="AJ78" s="170"/>
      <c r="AK78" s="185"/>
      <c r="AL78" s="185"/>
      <c r="AM78" s="227"/>
      <c r="AN78" s="227"/>
      <c r="AO78" s="61"/>
      <c r="AP78" s="61"/>
      <c r="AQ78" s="45"/>
    </row>
    <row r="79" spans="1:43" ht="12" customHeight="1" x14ac:dyDescent="0.25">
      <c r="A79" s="169" t="s">
        <v>399</v>
      </c>
      <c r="B79" s="170"/>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0"/>
      <c r="AF79" s="170"/>
      <c r="AG79" s="170"/>
      <c r="AH79" s="170"/>
      <c r="AI79" s="170"/>
      <c r="AJ79" s="170"/>
      <c r="AK79" s="185"/>
      <c r="AL79" s="185"/>
      <c r="AM79" s="227"/>
      <c r="AN79" s="227"/>
      <c r="AO79" s="61"/>
      <c r="AP79" s="61"/>
      <c r="AQ79" s="45"/>
    </row>
    <row r="80" spans="1:43" ht="12" customHeight="1" x14ac:dyDescent="0.25">
      <c r="A80" s="169" t="s">
        <v>400</v>
      </c>
      <c r="B80" s="170"/>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0"/>
      <c r="AH80" s="170"/>
      <c r="AI80" s="170"/>
      <c r="AJ80" s="170"/>
      <c r="AK80" s="185"/>
      <c r="AL80" s="185"/>
      <c r="AM80" s="227"/>
      <c r="AN80" s="227"/>
      <c r="AO80" s="61"/>
      <c r="AP80" s="61"/>
      <c r="AQ80" s="45"/>
    </row>
    <row r="81" spans="1:45" ht="12.75" customHeight="1" x14ac:dyDescent="0.25">
      <c r="A81" s="169" t="s">
        <v>401</v>
      </c>
      <c r="B81" s="170"/>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0"/>
      <c r="AF81" s="170"/>
      <c r="AG81" s="170"/>
      <c r="AH81" s="170"/>
      <c r="AI81" s="170"/>
      <c r="AJ81" s="170"/>
      <c r="AK81" s="185"/>
      <c r="AL81" s="185"/>
      <c r="AM81" s="227"/>
      <c r="AN81" s="227"/>
      <c r="AO81" s="61"/>
      <c r="AP81" s="61"/>
      <c r="AQ81" s="45"/>
    </row>
    <row r="82" spans="1:45" ht="12.75" customHeight="1" x14ac:dyDescent="0.25">
      <c r="A82" s="169" t="s">
        <v>402</v>
      </c>
      <c r="B82" s="170"/>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85"/>
      <c r="AL82" s="185"/>
      <c r="AM82" s="227"/>
      <c r="AN82" s="227"/>
      <c r="AO82" s="61"/>
      <c r="AP82" s="61"/>
      <c r="AQ82" s="45"/>
    </row>
    <row r="83" spans="1:45" ht="12" customHeight="1" x14ac:dyDescent="0.25">
      <c r="A83" s="225" t="s">
        <v>403</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0"/>
      <c r="AL83" s="220"/>
      <c r="AM83" s="228"/>
      <c r="AN83" s="228"/>
      <c r="AO83" s="60"/>
      <c r="AP83" s="60"/>
      <c r="AQ83" s="57"/>
    </row>
    <row r="84" spans="1:45" ht="12" customHeight="1" x14ac:dyDescent="0.25">
      <c r="A84" s="225" t="s">
        <v>449</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0"/>
      <c r="AL84" s="220"/>
      <c r="AM84" s="228"/>
      <c r="AN84" s="228"/>
      <c r="AO84" s="60"/>
      <c r="AP84" s="60"/>
      <c r="AQ84" s="57"/>
    </row>
    <row r="85" spans="1:45" ht="12" customHeight="1" x14ac:dyDescent="0.25">
      <c r="A85" s="169" t="s">
        <v>404</v>
      </c>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85"/>
      <c r="AL85" s="185"/>
      <c r="AM85" s="227"/>
      <c r="AN85" s="227"/>
      <c r="AO85" s="61"/>
      <c r="AP85" s="61"/>
      <c r="AQ85" s="43"/>
    </row>
    <row r="86" spans="1:45" ht="27.75" customHeight="1" x14ac:dyDescent="0.25">
      <c r="A86" s="217" t="s">
        <v>450</v>
      </c>
      <c r="B86" s="218"/>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9"/>
      <c r="AK86" s="220"/>
      <c r="AL86" s="220"/>
      <c r="AM86" s="228"/>
      <c r="AN86" s="228"/>
      <c r="AO86" s="60"/>
      <c r="AP86" s="60"/>
      <c r="AQ86" s="57"/>
    </row>
    <row r="87" spans="1:45" x14ac:dyDescent="0.25">
      <c r="A87" s="217" t="s">
        <v>451</v>
      </c>
      <c r="B87" s="218"/>
      <c r="C87" s="218"/>
      <c r="D87" s="218"/>
      <c r="E87" s="218"/>
      <c r="F87" s="218"/>
      <c r="G87" s="218"/>
      <c r="H87" s="218"/>
      <c r="I87" s="218"/>
      <c r="J87" s="218"/>
      <c r="K87" s="218"/>
      <c r="L87" s="218"/>
      <c r="M87" s="218"/>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9"/>
      <c r="AK87" s="220"/>
      <c r="AL87" s="220"/>
      <c r="AM87" s="228"/>
      <c r="AN87" s="228"/>
      <c r="AO87" s="60"/>
      <c r="AP87" s="60"/>
      <c r="AQ87" s="57"/>
    </row>
    <row r="88" spans="1:45" ht="14.25" customHeight="1" x14ac:dyDescent="0.25">
      <c r="A88" s="233" t="s">
        <v>159</v>
      </c>
      <c r="B88" s="234"/>
      <c r="C88" s="234"/>
      <c r="D88" s="235"/>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236"/>
      <c r="AL88" s="237"/>
      <c r="AM88" s="238"/>
      <c r="AN88" s="239"/>
      <c r="AO88" s="60"/>
      <c r="AP88" s="60"/>
      <c r="AQ88" s="57"/>
    </row>
    <row r="89" spans="1:45" x14ac:dyDescent="0.25">
      <c r="A89" s="233" t="s">
        <v>160</v>
      </c>
      <c r="B89" s="234"/>
      <c r="C89" s="234"/>
      <c r="D89" s="235"/>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236"/>
      <c r="AL89" s="237"/>
      <c r="AM89" s="238"/>
      <c r="AN89" s="239"/>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229"/>
      <c r="AL90" s="230"/>
      <c r="AM90" s="231"/>
      <c r="AN90" s="232"/>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9" zoomScale="60" zoomScaleNormal="50" workbookViewId="0">
      <selection activeCell="K47" sqref="K47:L47"/>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4" t="str">
        <f>'1. паспорт местоположение '!A5</f>
        <v>Год раскрытия информации: 2024 год</v>
      </c>
      <c r="B5" s="154"/>
      <c r="C5" s="154"/>
      <c r="D5" s="154"/>
      <c r="E5" s="154"/>
      <c r="F5" s="154"/>
      <c r="G5" s="154"/>
      <c r="H5" s="154"/>
      <c r="I5" s="154"/>
      <c r="J5" s="154"/>
      <c r="K5" s="154"/>
      <c r="L5" s="154"/>
    </row>
    <row r="7" spans="1:12" ht="18.95" customHeight="1" x14ac:dyDescent="0.3">
      <c r="A7" s="155" t="s">
        <v>3</v>
      </c>
      <c r="B7" s="155"/>
      <c r="C7" s="155"/>
      <c r="D7" s="155"/>
      <c r="E7" s="155"/>
      <c r="F7" s="155"/>
      <c r="G7" s="155"/>
      <c r="H7" s="155"/>
      <c r="I7" s="155"/>
      <c r="J7" s="155"/>
      <c r="K7" s="155"/>
      <c r="L7" s="155"/>
    </row>
    <row r="9" spans="1:12" ht="15.95" customHeight="1" x14ac:dyDescent="0.25">
      <c r="A9" s="156" t="s">
        <v>457</v>
      </c>
      <c r="B9" s="156"/>
      <c r="C9" s="156"/>
      <c r="D9" s="156"/>
      <c r="E9" s="156"/>
      <c r="F9" s="156"/>
      <c r="G9" s="156"/>
      <c r="H9" s="156"/>
      <c r="I9" s="156"/>
      <c r="J9" s="156"/>
      <c r="K9" s="156"/>
      <c r="L9" s="156"/>
    </row>
    <row r="10" spans="1:12" ht="15.95" customHeight="1" x14ac:dyDescent="0.25">
      <c r="A10" s="152" t="s">
        <v>4</v>
      </c>
      <c r="B10" s="152"/>
      <c r="C10" s="152"/>
      <c r="D10" s="152"/>
      <c r="E10" s="152"/>
      <c r="F10" s="152"/>
      <c r="G10" s="152"/>
      <c r="H10" s="152"/>
      <c r="I10" s="152"/>
      <c r="J10" s="152"/>
      <c r="K10" s="152"/>
      <c r="L10" s="152"/>
    </row>
    <row r="12" spans="1:12" ht="15.95" customHeight="1" x14ac:dyDescent="0.25">
      <c r="A12" s="245" t="str">
        <f>'5. анализ эконом эфф'!A12:AR12</f>
        <v>R_ПрН_ТП75_12122_3</v>
      </c>
      <c r="B12" s="245"/>
      <c r="C12" s="245"/>
      <c r="D12" s="245"/>
      <c r="E12" s="245"/>
      <c r="F12" s="245"/>
      <c r="G12" s="245"/>
      <c r="H12" s="245"/>
      <c r="I12" s="245"/>
      <c r="J12" s="245"/>
      <c r="K12" s="245"/>
      <c r="L12" s="245"/>
    </row>
    <row r="13" spans="1:12" ht="15.95" customHeight="1" x14ac:dyDescent="0.25">
      <c r="A13" s="152" t="s">
        <v>5</v>
      </c>
      <c r="B13" s="152"/>
      <c r="C13" s="152"/>
      <c r="D13" s="152"/>
      <c r="E13" s="152"/>
      <c r="F13" s="152"/>
      <c r="G13" s="152"/>
      <c r="H13" s="152"/>
      <c r="I13" s="152"/>
      <c r="J13" s="152"/>
      <c r="K13" s="152"/>
      <c r="L13" s="152"/>
    </row>
    <row r="15" spans="1:12" ht="32.1" customHeight="1" x14ac:dyDescent="0.25">
      <c r="A15" s="151" t="str">
        <f>'1. паспорт местоположение '!A15:C15</f>
        <v>ТП-75. Замена ТМ-10/0,4-250 кВА  на трансформаторы марки ТМГ-12 10/0,4-250 кВА. 2шт.</v>
      </c>
      <c r="B15" s="151" t="s">
        <v>413</v>
      </c>
      <c r="C15" s="151" t="s">
        <v>413</v>
      </c>
      <c r="D15" s="151" t="s">
        <v>413</v>
      </c>
      <c r="E15" s="151" t="s">
        <v>413</v>
      </c>
      <c r="F15" s="151" t="s">
        <v>413</v>
      </c>
      <c r="G15" s="151" t="s">
        <v>413</v>
      </c>
      <c r="H15" s="151" t="s">
        <v>413</v>
      </c>
      <c r="I15" s="151" t="s">
        <v>413</v>
      </c>
      <c r="J15" s="151" t="s">
        <v>413</v>
      </c>
      <c r="K15" s="151" t="s">
        <v>413</v>
      </c>
      <c r="L15" s="151" t="s">
        <v>413</v>
      </c>
    </row>
    <row r="16" spans="1:12" ht="15.95" customHeight="1" x14ac:dyDescent="0.25">
      <c r="A16" s="152" t="s">
        <v>6</v>
      </c>
      <c r="B16" s="152"/>
      <c r="C16" s="152"/>
      <c r="D16" s="152"/>
      <c r="E16" s="152"/>
      <c r="F16" s="152"/>
      <c r="G16" s="152"/>
      <c r="H16" s="152"/>
      <c r="I16" s="152"/>
      <c r="J16" s="152"/>
      <c r="K16" s="152"/>
      <c r="L16" s="152"/>
    </row>
    <row r="18" spans="1:12" ht="18.95" customHeight="1" x14ac:dyDescent="0.3">
      <c r="A18" s="159" t="s">
        <v>162</v>
      </c>
      <c r="B18" s="159"/>
      <c r="C18" s="159"/>
      <c r="D18" s="159"/>
      <c r="E18" s="159"/>
      <c r="F18" s="159"/>
      <c r="G18" s="159"/>
      <c r="H18" s="159"/>
      <c r="I18" s="159"/>
      <c r="J18" s="159"/>
      <c r="K18" s="159"/>
      <c r="L18" s="159"/>
    </row>
    <row r="20" spans="1:12" ht="15.95" customHeight="1" x14ac:dyDescent="0.25">
      <c r="A20" s="161" t="s">
        <v>163</v>
      </c>
      <c r="B20" s="161" t="s">
        <v>412</v>
      </c>
      <c r="C20" s="161" t="s">
        <v>164</v>
      </c>
      <c r="D20" s="161"/>
      <c r="E20" s="161"/>
      <c r="F20" s="161"/>
      <c r="G20" s="161" t="s">
        <v>165</v>
      </c>
      <c r="H20" s="161" t="s">
        <v>166</v>
      </c>
      <c r="I20" s="161" t="s">
        <v>167</v>
      </c>
      <c r="J20" s="161"/>
      <c r="K20" s="161" t="s">
        <v>168</v>
      </c>
      <c r="L20" s="161"/>
    </row>
    <row r="21" spans="1:12" ht="32.1" customHeight="1" x14ac:dyDescent="0.25">
      <c r="A21" s="161"/>
      <c r="B21" s="161"/>
      <c r="C21" s="161" t="s">
        <v>169</v>
      </c>
      <c r="D21" s="161"/>
      <c r="E21" s="161" t="s">
        <v>497</v>
      </c>
      <c r="F21" s="161"/>
      <c r="G21" s="161"/>
      <c r="H21" s="161"/>
      <c r="I21" s="161"/>
      <c r="J21" s="161"/>
      <c r="K21" s="161"/>
      <c r="L21" s="161"/>
    </row>
    <row r="22" spans="1:12" ht="32.1" customHeight="1" x14ac:dyDescent="0.25">
      <c r="A22" s="161"/>
      <c r="B22" s="161"/>
      <c r="C22" s="2" t="s">
        <v>170</v>
      </c>
      <c r="D22" s="2" t="s">
        <v>171</v>
      </c>
      <c r="E22" s="2" t="s">
        <v>172</v>
      </c>
      <c r="F22" s="2" t="s">
        <v>173</v>
      </c>
      <c r="G22" s="161"/>
      <c r="H22" s="161"/>
      <c r="I22" s="161"/>
      <c r="J22" s="161"/>
      <c r="K22" s="161"/>
      <c r="L22" s="161"/>
    </row>
    <row r="23" spans="1:12" ht="15.95" customHeight="1" x14ac:dyDescent="0.25">
      <c r="A23" s="4">
        <v>1</v>
      </c>
      <c r="B23" s="4">
        <v>2</v>
      </c>
      <c r="C23" s="4">
        <v>3</v>
      </c>
      <c r="D23" s="4">
        <v>4</v>
      </c>
      <c r="E23" s="4">
        <v>5</v>
      </c>
      <c r="F23" s="4">
        <v>6</v>
      </c>
      <c r="G23" s="4">
        <v>7</v>
      </c>
      <c r="H23" s="4">
        <v>8</v>
      </c>
      <c r="I23" s="244">
        <v>9</v>
      </c>
      <c r="J23" s="244"/>
      <c r="K23" s="244">
        <v>10</v>
      </c>
      <c r="L23" s="244"/>
    </row>
    <row r="24" spans="1:12" s="17" customFormat="1" ht="15.95" customHeight="1" x14ac:dyDescent="0.25">
      <c r="A24" s="15">
        <v>1</v>
      </c>
      <c r="B24" s="16" t="s">
        <v>410</v>
      </c>
      <c r="C24" s="16"/>
      <c r="D24" s="16"/>
      <c r="E24" s="139"/>
      <c r="F24" s="139"/>
      <c r="G24" s="16"/>
      <c r="H24" s="16"/>
      <c r="I24" s="240"/>
      <c r="J24" s="240"/>
      <c r="K24" s="240"/>
      <c r="L24" s="240"/>
    </row>
    <row r="25" spans="1:12" ht="48" customHeight="1" x14ac:dyDescent="0.25">
      <c r="A25" s="26" t="s">
        <v>174</v>
      </c>
      <c r="B25" s="2" t="s">
        <v>176</v>
      </c>
      <c r="C25" s="123" t="s">
        <v>17</v>
      </c>
      <c r="D25" s="123" t="s">
        <v>17</v>
      </c>
      <c r="E25" s="123" t="s">
        <v>17</v>
      </c>
      <c r="F25" s="123" t="s">
        <v>17</v>
      </c>
      <c r="G25" s="8"/>
      <c r="H25" s="8"/>
      <c r="I25" s="161"/>
      <c r="J25" s="161"/>
      <c r="K25" s="161"/>
      <c r="L25" s="161"/>
    </row>
    <row r="26" spans="1:12" ht="32.1" customHeight="1" x14ac:dyDescent="0.25">
      <c r="A26" s="2" t="s">
        <v>175</v>
      </c>
      <c r="B26" s="2" t="s">
        <v>178</v>
      </c>
      <c r="C26" s="123" t="s">
        <v>17</v>
      </c>
      <c r="D26" s="123" t="s">
        <v>17</v>
      </c>
      <c r="E26" s="123" t="s">
        <v>17</v>
      </c>
      <c r="F26" s="123" t="s">
        <v>17</v>
      </c>
      <c r="G26" s="8"/>
      <c r="H26" s="8"/>
      <c r="I26" s="161"/>
      <c r="J26" s="161"/>
      <c r="K26" s="161"/>
      <c r="L26" s="161"/>
    </row>
    <row r="27" spans="1:12" ht="32.1" customHeight="1" x14ac:dyDescent="0.25">
      <c r="A27" s="2" t="s">
        <v>177</v>
      </c>
      <c r="B27" s="2" t="s">
        <v>180</v>
      </c>
      <c r="C27" s="123" t="s">
        <v>17</v>
      </c>
      <c r="D27" s="123" t="s">
        <v>17</v>
      </c>
      <c r="E27" s="123" t="s">
        <v>17</v>
      </c>
      <c r="F27" s="123" t="s">
        <v>17</v>
      </c>
      <c r="G27" s="7"/>
      <c r="H27" s="8"/>
      <c r="I27" s="161"/>
      <c r="J27" s="161"/>
      <c r="K27" s="161"/>
      <c r="L27" s="161"/>
    </row>
    <row r="28" spans="1:12" ht="32.1" customHeight="1" x14ac:dyDescent="0.25">
      <c r="A28" s="2" t="s">
        <v>179</v>
      </c>
      <c r="B28" s="2" t="s">
        <v>408</v>
      </c>
      <c r="C28" s="123" t="s">
        <v>17</v>
      </c>
      <c r="D28" s="123" t="s">
        <v>17</v>
      </c>
      <c r="E28" s="123" t="s">
        <v>17</v>
      </c>
      <c r="F28" s="123" t="s">
        <v>17</v>
      </c>
      <c r="G28" s="7"/>
      <c r="H28" s="8"/>
      <c r="I28" s="161"/>
      <c r="J28" s="161"/>
      <c r="K28" s="161"/>
      <c r="L28" s="161"/>
    </row>
    <row r="29" spans="1:12" ht="32.1" customHeight="1" x14ac:dyDescent="0.25">
      <c r="A29" s="2" t="s">
        <v>181</v>
      </c>
      <c r="B29" s="2" t="s">
        <v>188</v>
      </c>
      <c r="C29" s="123" t="s">
        <v>17</v>
      </c>
      <c r="D29" s="123" t="s">
        <v>17</v>
      </c>
      <c r="E29" s="123" t="s">
        <v>17</v>
      </c>
      <c r="F29" s="123" t="s">
        <v>17</v>
      </c>
      <c r="G29" s="7"/>
      <c r="H29" s="8"/>
      <c r="I29" s="241"/>
      <c r="J29" s="242"/>
      <c r="K29" s="241"/>
      <c r="L29" s="242"/>
    </row>
    <row r="30" spans="1:12" ht="32.1" customHeight="1" x14ac:dyDescent="0.25">
      <c r="A30" s="2" t="s">
        <v>182</v>
      </c>
      <c r="B30" s="2" t="s">
        <v>409</v>
      </c>
      <c r="C30" s="123" t="s">
        <v>17</v>
      </c>
      <c r="D30" s="123" t="s">
        <v>17</v>
      </c>
      <c r="E30" s="123" t="s">
        <v>17</v>
      </c>
      <c r="F30" s="123" t="s">
        <v>17</v>
      </c>
      <c r="G30" s="7"/>
      <c r="H30" s="8"/>
      <c r="I30" s="161"/>
      <c r="J30" s="161"/>
      <c r="K30" s="161"/>
      <c r="L30" s="161"/>
    </row>
    <row r="31" spans="1:12" ht="32.1" customHeight="1" x14ac:dyDescent="0.25">
      <c r="A31" s="2" t="s">
        <v>183</v>
      </c>
      <c r="B31" s="2" t="s">
        <v>184</v>
      </c>
      <c r="C31" s="123" t="s">
        <v>17</v>
      </c>
      <c r="D31" s="123" t="s">
        <v>17</v>
      </c>
      <c r="E31" s="123" t="s">
        <v>17</v>
      </c>
      <c r="F31" s="123" t="s">
        <v>17</v>
      </c>
      <c r="G31" s="8"/>
      <c r="H31" s="8"/>
      <c r="I31" s="161"/>
      <c r="J31" s="161"/>
      <c r="K31" s="161"/>
      <c r="L31" s="161"/>
    </row>
    <row r="32" spans="1:12" ht="48" customHeight="1" x14ac:dyDescent="0.25">
      <c r="A32" s="2" t="s">
        <v>185</v>
      </c>
      <c r="B32" s="2" t="s">
        <v>186</v>
      </c>
      <c r="C32" s="123" t="s">
        <v>17</v>
      </c>
      <c r="D32" s="123" t="s">
        <v>17</v>
      </c>
      <c r="E32" s="123" t="s">
        <v>17</v>
      </c>
      <c r="F32" s="123" t="s">
        <v>17</v>
      </c>
      <c r="G32" s="8"/>
      <c r="H32" s="8"/>
      <c r="I32" s="161"/>
      <c r="J32" s="161"/>
      <c r="K32" s="161"/>
      <c r="L32" s="161"/>
    </row>
    <row r="33" spans="1:12" ht="32.1" customHeight="1" x14ac:dyDescent="0.25">
      <c r="A33" s="2" t="s">
        <v>187</v>
      </c>
      <c r="B33" s="2" t="s">
        <v>190</v>
      </c>
      <c r="C33" s="123" t="s">
        <v>17</v>
      </c>
      <c r="D33" s="123" t="s">
        <v>17</v>
      </c>
      <c r="E33" s="123" t="s">
        <v>17</v>
      </c>
      <c r="F33" s="123" t="s">
        <v>17</v>
      </c>
      <c r="G33" s="8"/>
      <c r="H33" s="8"/>
      <c r="I33" s="161"/>
      <c r="J33" s="161"/>
      <c r="K33" s="161"/>
      <c r="L33" s="161"/>
    </row>
    <row r="34" spans="1:12" ht="63" customHeight="1" x14ac:dyDescent="0.25">
      <c r="A34" s="26" t="s">
        <v>189</v>
      </c>
      <c r="B34" s="2" t="s">
        <v>191</v>
      </c>
      <c r="C34" s="123" t="s">
        <v>17</v>
      </c>
      <c r="D34" s="123" t="s">
        <v>17</v>
      </c>
      <c r="E34" s="123" t="s">
        <v>17</v>
      </c>
      <c r="F34" s="123" t="s">
        <v>17</v>
      </c>
      <c r="G34" s="7"/>
      <c r="H34" s="8"/>
      <c r="I34" s="161"/>
      <c r="J34" s="161"/>
      <c r="K34" s="161"/>
      <c r="L34" s="161"/>
    </row>
    <row r="35" spans="1:12" s="17" customFormat="1" ht="15.95" customHeight="1" x14ac:dyDescent="0.25">
      <c r="A35" s="15">
        <v>2</v>
      </c>
      <c r="B35" s="16" t="s">
        <v>192</v>
      </c>
      <c r="C35" s="139"/>
      <c r="D35" s="139"/>
      <c r="E35" s="123"/>
      <c r="F35" s="123"/>
      <c r="G35" s="16"/>
      <c r="H35" s="16"/>
      <c r="I35" s="240"/>
      <c r="J35" s="240"/>
      <c r="K35" s="240"/>
      <c r="L35" s="240"/>
    </row>
    <row r="36" spans="1:12" ht="63" customHeight="1" x14ac:dyDescent="0.25">
      <c r="A36" s="2" t="s">
        <v>193</v>
      </c>
      <c r="B36" s="2" t="s">
        <v>194</v>
      </c>
      <c r="C36" s="127" t="s">
        <v>460</v>
      </c>
      <c r="D36" s="127" t="s">
        <v>460</v>
      </c>
      <c r="E36" s="127" t="s">
        <v>460</v>
      </c>
      <c r="F36" s="127" t="s">
        <v>460</v>
      </c>
      <c r="G36" s="122"/>
      <c r="H36" s="122"/>
      <c r="I36" s="161"/>
      <c r="J36" s="161"/>
      <c r="K36" s="161"/>
      <c r="L36" s="161"/>
    </row>
    <row r="37" spans="1:12" ht="48" customHeight="1" x14ac:dyDescent="0.25">
      <c r="A37" s="2" t="s">
        <v>195</v>
      </c>
      <c r="B37" s="2" t="s">
        <v>196</v>
      </c>
      <c r="C37" s="127">
        <v>45383</v>
      </c>
      <c r="D37" s="127">
        <v>45412</v>
      </c>
      <c r="E37" s="127">
        <v>45352</v>
      </c>
      <c r="F37" s="127">
        <v>45365</v>
      </c>
      <c r="G37" s="122">
        <v>100</v>
      </c>
      <c r="H37" s="122"/>
      <c r="I37" s="161"/>
      <c r="J37" s="161"/>
      <c r="K37" s="161"/>
      <c r="L37" s="161"/>
    </row>
    <row r="38" spans="1:12" s="17" customFormat="1" ht="32.1" customHeight="1" x14ac:dyDescent="0.25">
      <c r="A38" s="15">
        <v>3</v>
      </c>
      <c r="B38" s="16" t="s">
        <v>197</v>
      </c>
      <c r="C38" s="123"/>
      <c r="D38" s="123"/>
      <c r="E38" s="123"/>
      <c r="F38" s="123"/>
      <c r="G38" s="123"/>
      <c r="H38" s="123"/>
      <c r="I38" s="241"/>
      <c r="J38" s="242"/>
      <c r="K38" s="241"/>
      <c r="L38" s="243"/>
    </row>
    <row r="39" spans="1:12" ht="48.75" customHeight="1" x14ac:dyDescent="0.25">
      <c r="A39" s="2" t="s">
        <v>198</v>
      </c>
      <c r="B39" s="2" t="s">
        <v>199</v>
      </c>
      <c r="C39" s="123" t="s">
        <v>17</v>
      </c>
      <c r="D39" s="123" t="s">
        <v>17</v>
      </c>
      <c r="E39" s="123" t="s">
        <v>17</v>
      </c>
      <c r="F39" s="123" t="s">
        <v>17</v>
      </c>
      <c r="G39" s="122"/>
      <c r="H39" s="122"/>
      <c r="I39" s="161"/>
      <c r="J39" s="161"/>
      <c r="K39" s="161"/>
      <c r="L39" s="161"/>
    </row>
    <row r="40" spans="1:12" ht="63" customHeight="1" x14ac:dyDescent="0.25">
      <c r="A40" s="2" t="s">
        <v>200</v>
      </c>
      <c r="B40" s="2" t="s">
        <v>201</v>
      </c>
      <c r="C40" s="127">
        <v>45413</v>
      </c>
      <c r="D40" s="127">
        <v>45442</v>
      </c>
      <c r="E40" s="127">
        <v>45365</v>
      </c>
      <c r="F40" s="127">
        <v>45450</v>
      </c>
      <c r="G40" s="122">
        <v>100</v>
      </c>
      <c r="H40" s="122"/>
      <c r="I40" s="161"/>
      <c r="J40" s="161"/>
      <c r="K40" s="161"/>
      <c r="L40" s="161"/>
    </row>
    <row r="41" spans="1:12" ht="63" customHeight="1" x14ac:dyDescent="0.25">
      <c r="A41" s="2" t="s">
        <v>202</v>
      </c>
      <c r="B41" s="2" t="s">
        <v>203</v>
      </c>
      <c r="C41" s="123" t="s">
        <v>460</v>
      </c>
      <c r="D41" s="123" t="s">
        <v>460</v>
      </c>
      <c r="E41" s="127">
        <v>45451</v>
      </c>
      <c r="F41" s="127">
        <v>45505</v>
      </c>
      <c r="G41" s="122">
        <v>100</v>
      </c>
      <c r="H41" s="122"/>
      <c r="I41" s="161"/>
      <c r="J41" s="161"/>
      <c r="K41" s="161"/>
      <c r="L41" s="161"/>
    </row>
    <row r="42" spans="1:12" ht="63" customHeight="1" x14ac:dyDescent="0.25">
      <c r="A42" s="2" t="s">
        <v>204</v>
      </c>
      <c r="B42" s="2" t="s">
        <v>205</v>
      </c>
      <c r="C42" s="123" t="s">
        <v>214</v>
      </c>
      <c r="D42" s="123" t="s">
        <v>214</v>
      </c>
      <c r="E42" s="123" t="s">
        <v>414</v>
      </c>
      <c r="F42" s="123" t="s">
        <v>414</v>
      </c>
      <c r="G42" s="8"/>
      <c r="H42" s="8"/>
      <c r="I42" s="161"/>
      <c r="J42" s="161"/>
      <c r="K42" s="161"/>
      <c r="L42" s="161"/>
    </row>
    <row r="43" spans="1:12" ht="121.5" customHeight="1" x14ac:dyDescent="0.25">
      <c r="A43" s="2" t="s">
        <v>206</v>
      </c>
      <c r="B43" s="2" t="s">
        <v>207</v>
      </c>
      <c r="C43" s="123"/>
      <c r="D43" s="123"/>
      <c r="E43" s="123" t="s">
        <v>414</v>
      </c>
      <c r="F43" s="123" t="s">
        <v>414</v>
      </c>
      <c r="G43" s="8"/>
      <c r="H43" s="8"/>
      <c r="I43" s="161"/>
      <c r="J43" s="161"/>
      <c r="K43" s="161"/>
      <c r="L43" s="161"/>
    </row>
    <row r="44" spans="1:12" ht="15.95" customHeight="1" x14ac:dyDescent="0.25">
      <c r="A44" s="2" t="s">
        <v>411</v>
      </c>
      <c r="B44" s="2" t="s">
        <v>208</v>
      </c>
      <c r="C44" s="140">
        <v>45444</v>
      </c>
      <c r="D44" s="140">
        <v>45458</v>
      </c>
      <c r="E44" s="127">
        <v>45451</v>
      </c>
      <c r="F44" s="127">
        <v>45505</v>
      </c>
      <c r="G44" s="8">
        <v>100</v>
      </c>
      <c r="H44" s="8"/>
      <c r="I44" s="161"/>
      <c r="J44" s="161"/>
      <c r="K44" s="161"/>
      <c r="L44" s="161"/>
    </row>
    <row r="45" spans="1:12" s="17" customFormat="1" ht="53.25" customHeight="1" x14ac:dyDescent="0.25">
      <c r="A45" s="15">
        <v>4</v>
      </c>
      <c r="B45" s="16" t="s">
        <v>209</v>
      </c>
      <c r="C45" s="123" t="s">
        <v>460</v>
      </c>
      <c r="D45" s="123" t="s">
        <v>460</v>
      </c>
      <c r="E45" s="123"/>
      <c r="F45" s="123"/>
      <c r="G45" s="2"/>
      <c r="H45" s="2"/>
      <c r="I45" s="161"/>
      <c r="J45" s="161"/>
      <c r="K45" s="161"/>
      <c r="L45" s="161"/>
    </row>
    <row r="46" spans="1:12" ht="43.5" customHeight="1" x14ac:dyDescent="0.25">
      <c r="A46" s="2" t="s">
        <v>210</v>
      </c>
      <c r="B46" s="2" t="s">
        <v>211</v>
      </c>
      <c r="C46" s="127">
        <f>C44</f>
        <v>45444</v>
      </c>
      <c r="D46" s="127">
        <f>D44</f>
        <v>45458</v>
      </c>
      <c r="E46" s="127">
        <v>45451</v>
      </c>
      <c r="F46" s="127">
        <v>45505</v>
      </c>
      <c r="G46" s="8">
        <v>100</v>
      </c>
      <c r="H46" s="8"/>
      <c r="I46" s="161"/>
      <c r="J46" s="161"/>
      <c r="K46" s="161"/>
      <c r="L46" s="161"/>
    </row>
    <row r="47" spans="1:12" ht="82.5" customHeight="1" x14ac:dyDescent="0.25">
      <c r="A47" s="2" t="s">
        <v>212</v>
      </c>
      <c r="B47" s="2" t="s">
        <v>213</v>
      </c>
      <c r="C47" s="123" t="s">
        <v>17</v>
      </c>
      <c r="D47" s="123" t="s">
        <v>214</v>
      </c>
      <c r="E47" s="123" t="s">
        <v>17</v>
      </c>
      <c r="F47" s="123" t="s">
        <v>214</v>
      </c>
      <c r="G47" s="8"/>
      <c r="H47" s="8"/>
      <c r="I47" s="161"/>
      <c r="J47" s="161"/>
      <c r="K47" s="161"/>
      <c r="L47" s="161"/>
    </row>
    <row r="48" spans="1:12" ht="51.75" customHeight="1" x14ac:dyDescent="0.25">
      <c r="A48" s="2" t="s">
        <v>215</v>
      </c>
      <c r="B48" s="2" t="s">
        <v>216</v>
      </c>
      <c r="C48" s="123" t="s">
        <v>17</v>
      </c>
      <c r="D48" s="123" t="s">
        <v>214</v>
      </c>
      <c r="E48" s="123" t="s">
        <v>17</v>
      </c>
      <c r="F48" s="123" t="s">
        <v>214</v>
      </c>
      <c r="G48" s="8"/>
      <c r="H48" s="8"/>
      <c r="I48" s="161"/>
      <c r="J48" s="161"/>
      <c r="K48" s="161"/>
      <c r="L48" s="161"/>
    </row>
    <row r="49" spans="1:12" ht="39" customHeight="1" x14ac:dyDescent="0.25">
      <c r="A49" s="2" t="s">
        <v>217</v>
      </c>
      <c r="B49" s="2" t="s">
        <v>219</v>
      </c>
      <c r="C49" s="127">
        <v>45458</v>
      </c>
      <c r="D49" s="127">
        <v>45473</v>
      </c>
      <c r="E49" s="127">
        <v>45505</v>
      </c>
      <c r="F49" s="127">
        <v>45565</v>
      </c>
      <c r="G49" s="8">
        <v>100</v>
      </c>
      <c r="H49" s="8"/>
      <c r="I49" s="161"/>
      <c r="J49" s="161"/>
      <c r="K49" s="161"/>
      <c r="L49" s="161"/>
    </row>
    <row r="50" spans="1:12" ht="37.5" customHeight="1" x14ac:dyDescent="0.25">
      <c r="A50" s="2" t="s">
        <v>218</v>
      </c>
      <c r="B50" s="2" t="s">
        <v>220</v>
      </c>
      <c r="C50" s="123" t="s">
        <v>17</v>
      </c>
      <c r="D50" s="123" t="s">
        <v>214</v>
      </c>
      <c r="E50" s="123" t="s">
        <v>17</v>
      </c>
      <c r="F50" s="123" t="s">
        <v>214</v>
      </c>
      <c r="G50" s="8"/>
      <c r="H50" s="8"/>
      <c r="I50" s="161"/>
      <c r="J50" s="161"/>
      <c r="K50" s="161"/>
      <c r="L50" s="161"/>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2024-11-05T05:31:20Z</dcterms:modified>
</cp:coreProperties>
</file>