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780" windowWidth="20730" windowHeight="10590" tabRatio="796"/>
  </bookViews>
  <sheets>
    <sheet name="3 ОС" sheetId="3" r:id="rId1"/>
  </sheets>
  <definedNames>
    <definedName name="Z_500C2F4F_1743_499A_A051_20565DBF52B2_.wvu.PrintArea" localSheetId="0" hidden="1">'3 ОС'!$A$1:$W$20</definedName>
    <definedName name="_xlnm.Print_Area" localSheetId="0">'3 ОС'!$A$1:$W$193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X21" i="3" l="1"/>
  <c r="U21" i="3" l="1"/>
  <c r="R191" i="3"/>
  <c r="Q191" i="3"/>
  <c r="P191" i="3"/>
  <c r="P190" i="3" s="1"/>
  <c r="R190" i="3"/>
  <c r="Q190" i="3"/>
  <c r="R188" i="3"/>
  <c r="Q188" i="3"/>
  <c r="P188" i="3"/>
  <c r="R182" i="3"/>
  <c r="R181" i="3" s="1"/>
  <c r="R180" i="3" s="1"/>
  <c r="R29" i="3" s="1"/>
  <c r="Q182" i="3"/>
  <c r="Q181" i="3" s="1"/>
  <c r="Q180" i="3" s="1"/>
  <c r="Q29" i="3" s="1"/>
  <c r="P182" i="3"/>
  <c r="P181" i="3" s="1"/>
  <c r="P180" i="3" s="1"/>
  <c r="P29" i="3" s="1"/>
  <c r="R178" i="3"/>
  <c r="R28" i="3" s="1"/>
  <c r="Q178" i="3"/>
  <c r="Q28" i="3" s="1"/>
  <c r="P178" i="3"/>
  <c r="R175" i="3"/>
  <c r="Q175" i="3"/>
  <c r="Q171" i="3" s="1"/>
  <c r="P175" i="3"/>
  <c r="P23" i="3" s="1"/>
  <c r="R172" i="3"/>
  <c r="Q172" i="3"/>
  <c r="P172" i="3"/>
  <c r="P171" i="3" s="1"/>
  <c r="R171" i="3"/>
  <c r="R169" i="3"/>
  <c r="R164" i="3" s="1"/>
  <c r="R163" i="3" s="1"/>
  <c r="R27" i="3" s="1"/>
  <c r="Q169" i="3"/>
  <c r="P169" i="3"/>
  <c r="R165" i="3"/>
  <c r="Q165" i="3"/>
  <c r="Q164" i="3" s="1"/>
  <c r="P165" i="3"/>
  <c r="P164" i="3" s="1"/>
  <c r="R161" i="3"/>
  <c r="R158" i="3" s="1"/>
  <c r="R26" i="3" s="1"/>
  <c r="Q161" i="3"/>
  <c r="P161" i="3"/>
  <c r="R159" i="3"/>
  <c r="Q159" i="3"/>
  <c r="Q158" i="3" s="1"/>
  <c r="Q26" i="3" s="1"/>
  <c r="P159" i="3"/>
  <c r="P158" i="3" s="1"/>
  <c r="P26" i="3" s="1"/>
  <c r="R156" i="3"/>
  <c r="R155" i="3" s="1"/>
  <c r="R151" i="3" s="1"/>
  <c r="Q156" i="3"/>
  <c r="P156" i="3"/>
  <c r="Q155" i="3"/>
  <c r="Q151" i="3" s="1"/>
  <c r="P155" i="3"/>
  <c r="R153" i="3"/>
  <c r="Q153" i="3"/>
  <c r="P153" i="3"/>
  <c r="R152" i="3"/>
  <c r="Q152" i="3"/>
  <c r="P152" i="3"/>
  <c r="P151" i="3" s="1"/>
  <c r="R149" i="3"/>
  <c r="Q149" i="3"/>
  <c r="P149" i="3"/>
  <c r="R147" i="3"/>
  <c r="Q147" i="3"/>
  <c r="P147" i="3"/>
  <c r="R143" i="3"/>
  <c r="Q143" i="3"/>
  <c r="P143" i="3"/>
  <c r="P140" i="3" s="1"/>
  <c r="R141" i="3"/>
  <c r="R140" i="3" s="1"/>
  <c r="Q141" i="3"/>
  <c r="P141" i="3"/>
  <c r="Q140" i="3"/>
  <c r="R138" i="3"/>
  <c r="Q138" i="3"/>
  <c r="P138" i="3"/>
  <c r="R136" i="3"/>
  <c r="Q136" i="3"/>
  <c r="P136" i="3"/>
  <c r="R134" i="3"/>
  <c r="Q134" i="3"/>
  <c r="P134" i="3"/>
  <c r="R132" i="3"/>
  <c r="Q132" i="3"/>
  <c r="P132" i="3"/>
  <c r="R130" i="3"/>
  <c r="Q130" i="3"/>
  <c r="Q129" i="3" s="1"/>
  <c r="P130" i="3"/>
  <c r="R127" i="3"/>
  <c r="Q127" i="3"/>
  <c r="P127" i="3"/>
  <c r="R104" i="3"/>
  <c r="R96" i="3" s="1"/>
  <c r="R95" i="3" s="1"/>
  <c r="Q104" i="3"/>
  <c r="P104" i="3"/>
  <c r="R97" i="3"/>
  <c r="Q97" i="3"/>
  <c r="Q96" i="3" s="1"/>
  <c r="Q95" i="3" s="1"/>
  <c r="P97" i="3"/>
  <c r="P96" i="3" s="1"/>
  <c r="P95" i="3" s="1"/>
  <c r="R87" i="3"/>
  <c r="R70" i="3" s="1"/>
  <c r="Q87" i="3"/>
  <c r="Q23" i="3" s="1"/>
  <c r="P87" i="3"/>
  <c r="R71" i="3"/>
  <c r="Q71" i="3"/>
  <c r="Q22" i="3" s="1"/>
  <c r="P71" i="3"/>
  <c r="P70" i="3" s="1"/>
  <c r="P65" i="3" s="1"/>
  <c r="R67" i="3"/>
  <c r="R66" i="3" s="1"/>
  <c r="R65" i="3" s="1"/>
  <c r="Q67" i="3"/>
  <c r="P67" i="3"/>
  <c r="Q66" i="3"/>
  <c r="P66" i="3"/>
  <c r="R62" i="3"/>
  <c r="Q62" i="3"/>
  <c r="P62" i="3"/>
  <c r="R60" i="3"/>
  <c r="R59" i="3" s="1"/>
  <c r="Q60" i="3"/>
  <c r="Q59" i="3" s="1"/>
  <c r="P60" i="3"/>
  <c r="P59" i="3"/>
  <c r="R57" i="3"/>
  <c r="Q57" i="3"/>
  <c r="P57" i="3"/>
  <c r="R55" i="3"/>
  <c r="Q55" i="3"/>
  <c r="P55" i="3"/>
  <c r="R53" i="3"/>
  <c r="R52" i="3" s="1"/>
  <c r="Q53" i="3"/>
  <c r="Q52" i="3" s="1"/>
  <c r="P53" i="3"/>
  <c r="P52" i="3"/>
  <c r="R50" i="3"/>
  <c r="Q50" i="3"/>
  <c r="P50" i="3"/>
  <c r="R48" i="3"/>
  <c r="Q48" i="3"/>
  <c r="P48" i="3"/>
  <c r="R46" i="3"/>
  <c r="R45" i="3" s="1"/>
  <c r="R44" i="3" s="1"/>
  <c r="Q46" i="3"/>
  <c r="Q45" i="3" s="1"/>
  <c r="Q44" i="3" s="1"/>
  <c r="P46" i="3"/>
  <c r="P45" i="3"/>
  <c r="P44" i="3" s="1"/>
  <c r="R42" i="3"/>
  <c r="Q42" i="3"/>
  <c r="P42" i="3"/>
  <c r="R40" i="3"/>
  <c r="R39" i="3" s="1"/>
  <c r="Q40" i="3"/>
  <c r="Q39" i="3" s="1"/>
  <c r="P40" i="3"/>
  <c r="P39" i="3"/>
  <c r="R37" i="3"/>
  <c r="Q37" i="3"/>
  <c r="P37" i="3"/>
  <c r="R35" i="3"/>
  <c r="Q35" i="3"/>
  <c r="P35" i="3"/>
  <c r="R33" i="3"/>
  <c r="R32" i="3" s="1"/>
  <c r="R31" i="3" s="1"/>
  <c r="R24" i="3" s="1"/>
  <c r="Q33" i="3"/>
  <c r="Q32" i="3" s="1"/>
  <c r="P33" i="3"/>
  <c r="P32" i="3"/>
  <c r="P31" i="3" s="1"/>
  <c r="P24" i="3" s="1"/>
  <c r="P28" i="3"/>
  <c r="R22" i="3"/>
  <c r="I190" i="3"/>
  <c r="I191" i="3"/>
  <c r="J191" i="3"/>
  <c r="J190" i="3" s="1"/>
  <c r="K191" i="3"/>
  <c r="K190" i="3" s="1"/>
  <c r="I188" i="3"/>
  <c r="I181" i="3" s="1"/>
  <c r="J188" i="3"/>
  <c r="K188" i="3"/>
  <c r="I182" i="3"/>
  <c r="J182" i="3"/>
  <c r="J181" i="3" s="1"/>
  <c r="K182" i="3"/>
  <c r="K181" i="3" s="1"/>
  <c r="I178" i="3"/>
  <c r="I28" i="3" s="1"/>
  <c r="J178" i="3"/>
  <c r="K178" i="3"/>
  <c r="I175" i="3"/>
  <c r="I171" i="3" s="1"/>
  <c r="J175" i="3"/>
  <c r="K175" i="3"/>
  <c r="I172" i="3"/>
  <c r="J172" i="3"/>
  <c r="J171" i="3" s="1"/>
  <c r="K172" i="3"/>
  <c r="K171" i="3" s="1"/>
  <c r="I169" i="3"/>
  <c r="J169" i="3"/>
  <c r="K169" i="3"/>
  <c r="I164" i="3"/>
  <c r="J164" i="3"/>
  <c r="I165" i="3"/>
  <c r="J165" i="3"/>
  <c r="K165" i="3"/>
  <c r="K164" i="3" s="1"/>
  <c r="I161" i="3"/>
  <c r="J161" i="3"/>
  <c r="K161" i="3"/>
  <c r="K158" i="3"/>
  <c r="K26" i="3" s="1"/>
  <c r="I159" i="3"/>
  <c r="J159" i="3"/>
  <c r="J158" i="3" s="1"/>
  <c r="J26" i="3" s="1"/>
  <c r="K159" i="3"/>
  <c r="I155" i="3"/>
  <c r="J155" i="3"/>
  <c r="I156" i="3"/>
  <c r="J156" i="3"/>
  <c r="K156" i="3"/>
  <c r="K155" i="3" s="1"/>
  <c r="K151" i="3" s="1"/>
  <c r="I152" i="3"/>
  <c r="J152" i="3"/>
  <c r="K152" i="3"/>
  <c r="I153" i="3"/>
  <c r="J153" i="3"/>
  <c r="K153" i="3"/>
  <c r="I149" i="3"/>
  <c r="J149" i="3"/>
  <c r="K149" i="3"/>
  <c r="I147" i="3"/>
  <c r="J147" i="3"/>
  <c r="K147" i="3"/>
  <c r="I143" i="3"/>
  <c r="J143" i="3"/>
  <c r="K143" i="3"/>
  <c r="I141" i="3"/>
  <c r="J141" i="3"/>
  <c r="J140" i="3" s="1"/>
  <c r="K141" i="3"/>
  <c r="K140" i="3" s="1"/>
  <c r="I138" i="3"/>
  <c r="J138" i="3"/>
  <c r="K138" i="3"/>
  <c r="I136" i="3"/>
  <c r="J136" i="3"/>
  <c r="K136" i="3"/>
  <c r="I134" i="3"/>
  <c r="J134" i="3"/>
  <c r="K134" i="3"/>
  <c r="I132" i="3"/>
  <c r="J132" i="3"/>
  <c r="K132" i="3"/>
  <c r="I130" i="3"/>
  <c r="J130" i="3"/>
  <c r="K130" i="3"/>
  <c r="I127" i="3"/>
  <c r="J127" i="3"/>
  <c r="K127" i="3"/>
  <c r="I104" i="3"/>
  <c r="I96" i="3" s="1"/>
  <c r="J104" i="3"/>
  <c r="J23" i="3" s="1"/>
  <c r="K104" i="3"/>
  <c r="I97" i="3"/>
  <c r="J97" i="3"/>
  <c r="J96" i="3" s="1"/>
  <c r="J95" i="3" s="1"/>
  <c r="K97" i="3"/>
  <c r="K96" i="3" s="1"/>
  <c r="K95" i="3" s="1"/>
  <c r="I87" i="3"/>
  <c r="J87" i="3"/>
  <c r="K87" i="3"/>
  <c r="K70" i="3"/>
  <c r="I71" i="3"/>
  <c r="I70" i="3" s="1"/>
  <c r="J71" i="3"/>
  <c r="J70" i="3" s="1"/>
  <c r="K71" i="3"/>
  <c r="I66" i="3"/>
  <c r="J66" i="3"/>
  <c r="I67" i="3"/>
  <c r="J67" i="3"/>
  <c r="K67" i="3"/>
  <c r="K66" i="3" s="1"/>
  <c r="I62" i="3"/>
  <c r="I59" i="3" s="1"/>
  <c r="J62" i="3"/>
  <c r="K62" i="3"/>
  <c r="I60" i="3"/>
  <c r="J60" i="3"/>
  <c r="J59" i="3" s="1"/>
  <c r="K60" i="3"/>
  <c r="K59" i="3" s="1"/>
  <c r="I57" i="3"/>
  <c r="J57" i="3"/>
  <c r="K57" i="3"/>
  <c r="I55" i="3"/>
  <c r="J55" i="3"/>
  <c r="K55" i="3"/>
  <c r="K52" i="3"/>
  <c r="I53" i="3"/>
  <c r="J53" i="3"/>
  <c r="J52" i="3" s="1"/>
  <c r="K53" i="3"/>
  <c r="I50" i="3"/>
  <c r="J50" i="3"/>
  <c r="K50" i="3"/>
  <c r="I48" i="3"/>
  <c r="J48" i="3"/>
  <c r="K48" i="3"/>
  <c r="I46" i="3"/>
  <c r="J46" i="3"/>
  <c r="J45" i="3" s="1"/>
  <c r="K46" i="3"/>
  <c r="K45" i="3" s="1"/>
  <c r="K44" i="3" s="1"/>
  <c r="I42" i="3"/>
  <c r="J42" i="3"/>
  <c r="K42" i="3"/>
  <c r="K39" i="3"/>
  <c r="I40" i="3"/>
  <c r="I39" i="3" s="1"/>
  <c r="J40" i="3"/>
  <c r="J39" i="3" s="1"/>
  <c r="K40" i="3"/>
  <c r="I37" i="3"/>
  <c r="I32" i="3" s="1"/>
  <c r="J37" i="3"/>
  <c r="K37" i="3"/>
  <c r="I35" i="3"/>
  <c r="J35" i="3"/>
  <c r="K35" i="3"/>
  <c r="G22" i="3"/>
  <c r="H22" i="3"/>
  <c r="G23" i="3"/>
  <c r="H23" i="3"/>
  <c r="G25" i="3"/>
  <c r="H25" i="3"/>
  <c r="G26" i="3"/>
  <c r="H26" i="3"/>
  <c r="G27" i="3"/>
  <c r="H27" i="3"/>
  <c r="G28" i="3"/>
  <c r="H28" i="3"/>
  <c r="J28" i="3"/>
  <c r="K28" i="3"/>
  <c r="G29" i="3"/>
  <c r="H29" i="3"/>
  <c r="G33" i="3"/>
  <c r="G32" i="3" s="1"/>
  <c r="G31" i="3" s="1"/>
  <c r="G24" i="3" s="1"/>
  <c r="G21" i="3" s="1"/>
  <c r="G30" i="3" s="1"/>
  <c r="H33" i="3"/>
  <c r="H32" i="3" s="1"/>
  <c r="H31" i="3" s="1"/>
  <c r="H24" i="3" s="1"/>
  <c r="H21" i="3" s="1"/>
  <c r="H30" i="3" s="1"/>
  <c r="I33" i="3"/>
  <c r="J33" i="3"/>
  <c r="J32" i="3" s="1"/>
  <c r="K33" i="3"/>
  <c r="K32" i="3" s="1"/>
  <c r="V192" i="3"/>
  <c r="V191" i="3"/>
  <c r="V190" i="3"/>
  <c r="V189" i="3"/>
  <c r="V188" i="3"/>
  <c r="V187" i="3"/>
  <c r="V186" i="3"/>
  <c r="V185" i="3"/>
  <c r="V184" i="3"/>
  <c r="V183" i="3"/>
  <c r="V182" i="3"/>
  <c r="V181" i="3"/>
  <c r="V180" i="3"/>
  <c r="V179" i="3"/>
  <c r="V178" i="3"/>
  <c r="V177" i="3"/>
  <c r="V176" i="3"/>
  <c r="V175" i="3"/>
  <c r="V174" i="3"/>
  <c r="V173" i="3"/>
  <c r="V172" i="3"/>
  <c r="V171" i="3"/>
  <c r="V170" i="3"/>
  <c r="V169" i="3"/>
  <c r="V168" i="3"/>
  <c r="V167" i="3"/>
  <c r="V166" i="3"/>
  <c r="V165" i="3"/>
  <c r="V164" i="3"/>
  <c r="V163" i="3"/>
  <c r="V162" i="3"/>
  <c r="V161" i="3"/>
  <c r="V160" i="3"/>
  <c r="V159" i="3"/>
  <c r="V158" i="3"/>
  <c r="V157" i="3"/>
  <c r="V156" i="3"/>
  <c r="V155" i="3"/>
  <c r="V154" i="3"/>
  <c r="V153" i="3"/>
  <c r="V152" i="3"/>
  <c r="V151" i="3"/>
  <c r="V150" i="3"/>
  <c r="V149" i="3"/>
  <c r="V148" i="3"/>
  <c r="V147" i="3"/>
  <c r="V146" i="3"/>
  <c r="V145" i="3"/>
  <c r="V144" i="3"/>
  <c r="V143" i="3"/>
  <c r="V142" i="3"/>
  <c r="V141" i="3"/>
  <c r="V140" i="3"/>
  <c r="V139" i="3"/>
  <c r="V138" i="3"/>
  <c r="V137" i="3"/>
  <c r="V136" i="3"/>
  <c r="V135" i="3"/>
  <c r="V134" i="3"/>
  <c r="V133" i="3"/>
  <c r="V132" i="3"/>
  <c r="V131" i="3"/>
  <c r="V130" i="3"/>
  <c r="V129" i="3"/>
  <c r="V128" i="3"/>
  <c r="V127" i="3"/>
  <c r="V126" i="3"/>
  <c r="V125" i="3"/>
  <c r="V124" i="3"/>
  <c r="V123" i="3"/>
  <c r="V122" i="3"/>
  <c r="V121" i="3"/>
  <c r="V120" i="3"/>
  <c r="V119" i="3"/>
  <c r="V118" i="3"/>
  <c r="V117" i="3"/>
  <c r="V116" i="3"/>
  <c r="V115" i="3"/>
  <c r="V114" i="3"/>
  <c r="V113" i="3"/>
  <c r="V112" i="3"/>
  <c r="V111" i="3"/>
  <c r="V110" i="3"/>
  <c r="V109" i="3"/>
  <c r="V108" i="3"/>
  <c r="V107" i="3"/>
  <c r="V106" i="3"/>
  <c r="V105" i="3"/>
  <c r="V104" i="3"/>
  <c r="V103" i="3"/>
  <c r="V102" i="3"/>
  <c r="V101" i="3"/>
  <c r="V100" i="3"/>
  <c r="V99" i="3"/>
  <c r="V98" i="3"/>
  <c r="V97" i="3"/>
  <c r="V96" i="3"/>
  <c r="V95" i="3"/>
  <c r="V94" i="3"/>
  <c r="V93" i="3"/>
  <c r="V92" i="3"/>
  <c r="V91" i="3"/>
  <c r="V90" i="3"/>
  <c r="V89" i="3"/>
  <c r="V88" i="3"/>
  <c r="V87" i="3"/>
  <c r="V86" i="3"/>
  <c r="V85" i="3"/>
  <c r="V84" i="3"/>
  <c r="V83" i="3"/>
  <c r="V82" i="3"/>
  <c r="V81" i="3"/>
  <c r="V80" i="3"/>
  <c r="V79" i="3"/>
  <c r="V78" i="3"/>
  <c r="V77" i="3"/>
  <c r="V76" i="3"/>
  <c r="V75" i="3"/>
  <c r="V74" i="3"/>
  <c r="V73" i="3"/>
  <c r="V72" i="3"/>
  <c r="V71" i="3"/>
  <c r="V70" i="3"/>
  <c r="V69" i="3"/>
  <c r="V68" i="3"/>
  <c r="V67" i="3"/>
  <c r="V66" i="3"/>
  <c r="V65" i="3"/>
  <c r="V64" i="3"/>
  <c r="V63" i="3"/>
  <c r="V62" i="3"/>
  <c r="V61" i="3"/>
  <c r="V60" i="3"/>
  <c r="V59" i="3"/>
  <c r="V58" i="3"/>
  <c r="V57" i="3"/>
  <c r="V56" i="3"/>
  <c r="V55" i="3"/>
  <c r="V54" i="3"/>
  <c r="V53" i="3"/>
  <c r="V52" i="3"/>
  <c r="V51" i="3"/>
  <c r="V50" i="3"/>
  <c r="V49" i="3"/>
  <c r="V48" i="3"/>
  <c r="V47" i="3"/>
  <c r="V46" i="3"/>
  <c r="V45" i="3"/>
  <c r="V44" i="3"/>
  <c r="V43" i="3"/>
  <c r="V42" i="3"/>
  <c r="V41" i="3"/>
  <c r="V40" i="3"/>
  <c r="V39" i="3"/>
  <c r="V38" i="3"/>
  <c r="V37" i="3"/>
  <c r="V36" i="3"/>
  <c r="V35" i="3"/>
  <c r="V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193" i="3"/>
  <c r="T192" i="3"/>
  <c r="T191" i="3"/>
  <c r="T190" i="3"/>
  <c r="T189" i="3"/>
  <c r="T188" i="3"/>
  <c r="T187" i="3"/>
  <c r="T186" i="3"/>
  <c r="T185" i="3"/>
  <c r="T184" i="3"/>
  <c r="T183" i="3"/>
  <c r="T182" i="3"/>
  <c r="T181" i="3"/>
  <c r="T180" i="3"/>
  <c r="T179" i="3"/>
  <c r="T178" i="3"/>
  <c r="T177" i="3"/>
  <c r="T176" i="3"/>
  <c r="T175" i="3"/>
  <c r="T174" i="3"/>
  <c r="T173" i="3"/>
  <c r="T172" i="3"/>
  <c r="T171" i="3"/>
  <c r="T170" i="3"/>
  <c r="T169" i="3"/>
  <c r="T168" i="3"/>
  <c r="T167" i="3"/>
  <c r="T166" i="3"/>
  <c r="T165" i="3"/>
  <c r="T164" i="3"/>
  <c r="T163" i="3"/>
  <c r="T162" i="3"/>
  <c r="T161" i="3"/>
  <c r="T160" i="3"/>
  <c r="T159" i="3"/>
  <c r="T158" i="3"/>
  <c r="T157" i="3"/>
  <c r="T156" i="3"/>
  <c r="T155" i="3"/>
  <c r="T154" i="3"/>
  <c r="T153" i="3"/>
  <c r="T152" i="3"/>
  <c r="T151" i="3"/>
  <c r="T150" i="3"/>
  <c r="T149" i="3"/>
  <c r="T148" i="3"/>
  <c r="T147" i="3"/>
  <c r="T146" i="3"/>
  <c r="T145" i="3"/>
  <c r="T144" i="3"/>
  <c r="T143" i="3"/>
  <c r="T142" i="3"/>
  <c r="T141" i="3"/>
  <c r="T140" i="3"/>
  <c r="T139" i="3"/>
  <c r="T138" i="3"/>
  <c r="T137" i="3"/>
  <c r="T136" i="3"/>
  <c r="T135" i="3"/>
  <c r="T134" i="3"/>
  <c r="T133" i="3"/>
  <c r="T132" i="3"/>
  <c r="T131" i="3"/>
  <c r="T130" i="3"/>
  <c r="T129" i="3"/>
  <c r="T128" i="3"/>
  <c r="T127" i="3"/>
  <c r="T126" i="3"/>
  <c r="T125" i="3"/>
  <c r="T124" i="3"/>
  <c r="T123" i="3"/>
  <c r="T122" i="3"/>
  <c r="T121" i="3"/>
  <c r="T120" i="3"/>
  <c r="T119" i="3"/>
  <c r="T118" i="3"/>
  <c r="T117" i="3"/>
  <c r="T116" i="3"/>
  <c r="T115" i="3"/>
  <c r="T114" i="3"/>
  <c r="T113" i="3"/>
  <c r="T112" i="3"/>
  <c r="T111" i="3"/>
  <c r="T110" i="3"/>
  <c r="T109" i="3"/>
  <c r="T108" i="3"/>
  <c r="T107" i="3"/>
  <c r="T106" i="3"/>
  <c r="T105" i="3"/>
  <c r="T104" i="3"/>
  <c r="T103" i="3"/>
  <c r="T102" i="3"/>
  <c r="T101" i="3"/>
  <c r="T100" i="3"/>
  <c r="T99" i="3"/>
  <c r="T98" i="3"/>
  <c r="T97" i="3"/>
  <c r="T96" i="3"/>
  <c r="T95" i="3"/>
  <c r="T94" i="3"/>
  <c r="T93" i="3"/>
  <c r="T92" i="3"/>
  <c r="T91" i="3"/>
  <c r="T90" i="3"/>
  <c r="T89" i="3"/>
  <c r="T88" i="3"/>
  <c r="T87" i="3"/>
  <c r="T86" i="3"/>
  <c r="T85" i="3"/>
  <c r="T84" i="3"/>
  <c r="T83" i="3"/>
  <c r="T82" i="3"/>
  <c r="T81" i="3"/>
  <c r="T80" i="3"/>
  <c r="T79" i="3"/>
  <c r="T78" i="3"/>
  <c r="T77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193" i="3"/>
  <c r="S188" i="3"/>
  <c r="S187" i="3"/>
  <c r="S186" i="3"/>
  <c r="S185" i="3"/>
  <c r="S184" i="3"/>
  <c r="S183" i="3"/>
  <c r="S182" i="3"/>
  <c r="S181" i="3"/>
  <c r="S180" i="3"/>
  <c r="S179" i="3"/>
  <c r="S178" i="3"/>
  <c r="S177" i="3"/>
  <c r="S176" i="3"/>
  <c r="S175" i="3"/>
  <c r="S174" i="3"/>
  <c r="S173" i="3"/>
  <c r="S172" i="3"/>
  <c r="S171" i="3"/>
  <c r="S170" i="3"/>
  <c r="S169" i="3"/>
  <c r="S168" i="3"/>
  <c r="S167" i="3"/>
  <c r="S166" i="3"/>
  <c r="S165" i="3"/>
  <c r="S164" i="3"/>
  <c r="S163" i="3"/>
  <c r="S162" i="3"/>
  <c r="S161" i="3"/>
  <c r="S160" i="3"/>
  <c r="S159" i="3"/>
  <c r="S158" i="3"/>
  <c r="S157" i="3"/>
  <c r="S156" i="3"/>
  <c r="S155" i="3"/>
  <c r="S154" i="3"/>
  <c r="S153" i="3"/>
  <c r="S152" i="3"/>
  <c r="S151" i="3"/>
  <c r="S150" i="3"/>
  <c r="S149" i="3"/>
  <c r="S148" i="3"/>
  <c r="S147" i="3"/>
  <c r="S146" i="3"/>
  <c r="S145" i="3"/>
  <c r="S144" i="3"/>
  <c r="S143" i="3"/>
  <c r="S142" i="3"/>
  <c r="S141" i="3"/>
  <c r="S140" i="3"/>
  <c r="S139" i="3"/>
  <c r="S138" i="3"/>
  <c r="S137" i="3"/>
  <c r="S136" i="3"/>
  <c r="S135" i="3"/>
  <c r="S134" i="3"/>
  <c r="S133" i="3"/>
  <c r="S132" i="3"/>
  <c r="S131" i="3"/>
  <c r="S130" i="3"/>
  <c r="S129" i="3"/>
  <c r="S128" i="3"/>
  <c r="S127" i="3"/>
  <c r="S126" i="3"/>
  <c r="S125" i="3"/>
  <c r="S124" i="3"/>
  <c r="S123" i="3"/>
  <c r="S122" i="3"/>
  <c r="S121" i="3"/>
  <c r="S120" i="3"/>
  <c r="S119" i="3"/>
  <c r="S118" i="3"/>
  <c r="S117" i="3"/>
  <c r="S116" i="3"/>
  <c r="S115" i="3"/>
  <c r="S114" i="3"/>
  <c r="S113" i="3"/>
  <c r="S112" i="3"/>
  <c r="S111" i="3"/>
  <c r="S110" i="3"/>
  <c r="S109" i="3"/>
  <c r="S108" i="3"/>
  <c r="S107" i="3"/>
  <c r="S106" i="3"/>
  <c r="S105" i="3"/>
  <c r="S104" i="3"/>
  <c r="S103" i="3"/>
  <c r="S102" i="3"/>
  <c r="S101" i="3"/>
  <c r="S100" i="3"/>
  <c r="S99" i="3"/>
  <c r="S98" i="3"/>
  <c r="S97" i="3"/>
  <c r="S96" i="3"/>
  <c r="S95" i="3"/>
  <c r="S94" i="3"/>
  <c r="S93" i="3"/>
  <c r="S92" i="3"/>
  <c r="S91" i="3"/>
  <c r="S90" i="3"/>
  <c r="S89" i="3"/>
  <c r="S88" i="3"/>
  <c r="S87" i="3"/>
  <c r="S86" i="3"/>
  <c r="S85" i="3"/>
  <c r="S84" i="3"/>
  <c r="S83" i="3"/>
  <c r="S82" i="3"/>
  <c r="S81" i="3"/>
  <c r="S80" i="3"/>
  <c r="S79" i="3"/>
  <c r="S78" i="3"/>
  <c r="S77" i="3"/>
  <c r="S76" i="3"/>
  <c r="S75" i="3"/>
  <c r="S74" i="3"/>
  <c r="S73" i="3"/>
  <c r="S72" i="3"/>
  <c r="S71" i="3"/>
  <c r="S70" i="3"/>
  <c r="S69" i="3"/>
  <c r="S68" i="3"/>
  <c r="S67" i="3"/>
  <c r="S66" i="3"/>
  <c r="S65" i="3"/>
  <c r="S64" i="3"/>
  <c r="S63" i="3"/>
  <c r="S62" i="3"/>
  <c r="S61" i="3"/>
  <c r="S60" i="3"/>
  <c r="S59" i="3"/>
  <c r="S58" i="3"/>
  <c r="S57" i="3"/>
  <c r="S56" i="3"/>
  <c r="S55" i="3"/>
  <c r="S54" i="3"/>
  <c r="S53" i="3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193" i="3"/>
  <c r="S192" i="3"/>
  <c r="S191" i="3"/>
  <c r="S190" i="3"/>
  <c r="S189" i="3"/>
  <c r="O191" i="3"/>
  <c r="N191" i="3"/>
  <c r="N190" i="3" s="1"/>
  <c r="O190" i="3"/>
  <c r="O188" i="3"/>
  <c r="N188" i="3"/>
  <c r="O182" i="3"/>
  <c r="N182" i="3"/>
  <c r="O181" i="3"/>
  <c r="N181" i="3"/>
  <c r="N180" i="3" s="1"/>
  <c r="N29" i="3" s="1"/>
  <c r="O180" i="3"/>
  <c r="O29" i="3" s="1"/>
  <c r="O178" i="3"/>
  <c r="N178" i="3"/>
  <c r="O175" i="3"/>
  <c r="N175" i="3"/>
  <c r="O172" i="3"/>
  <c r="N172" i="3"/>
  <c r="N171" i="3" s="1"/>
  <c r="O171" i="3"/>
  <c r="O169" i="3"/>
  <c r="N169" i="3"/>
  <c r="O165" i="3"/>
  <c r="N165" i="3"/>
  <c r="O164" i="3"/>
  <c r="N164" i="3"/>
  <c r="N163" i="3" s="1"/>
  <c r="N27" i="3" s="1"/>
  <c r="O163" i="3"/>
  <c r="O27" i="3" s="1"/>
  <c r="O161" i="3"/>
  <c r="N161" i="3"/>
  <c r="O159" i="3"/>
  <c r="N159" i="3"/>
  <c r="O158" i="3"/>
  <c r="N158" i="3"/>
  <c r="N26" i="3" s="1"/>
  <c r="O156" i="3"/>
  <c r="O155" i="3" s="1"/>
  <c r="O151" i="3" s="1"/>
  <c r="N156" i="3"/>
  <c r="N155" i="3"/>
  <c r="O153" i="3"/>
  <c r="N153" i="3"/>
  <c r="O152" i="3"/>
  <c r="N152" i="3"/>
  <c r="N151" i="3" s="1"/>
  <c r="O149" i="3"/>
  <c r="N149" i="3"/>
  <c r="O147" i="3"/>
  <c r="N147" i="3"/>
  <c r="O143" i="3"/>
  <c r="N143" i="3"/>
  <c r="N140" i="3" s="1"/>
  <c r="N129" i="3" s="1"/>
  <c r="O141" i="3"/>
  <c r="O140" i="3" s="1"/>
  <c r="N141" i="3"/>
  <c r="O138" i="3"/>
  <c r="N138" i="3"/>
  <c r="O136" i="3"/>
  <c r="N136" i="3"/>
  <c r="O134" i="3"/>
  <c r="N134" i="3"/>
  <c r="O132" i="3"/>
  <c r="N132" i="3"/>
  <c r="O130" i="3"/>
  <c r="N130" i="3"/>
  <c r="O127" i="3"/>
  <c r="N127" i="3"/>
  <c r="O104" i="3"/>
  <c r="N104" i="3"/>
  <c r="O97" i="3"/>
  <c r="N97" i="3"/>
  <c r="O96" i="3"/>
  <c r="N96" i="3"/>
  <c r="N95" i="3" s="1"/>
  <c r="O95" i="3"/>
  <c r="O87" i="3"/>
  <c r="N87" i="3"/>
  <c r="O71" i="3"/>
  <c r="N71" i="3"/>
  <c r="N22" i="3" s="1"/>
  <c r="O70" i="3"/>
  <c r="N70" i="3"/>
  <c r="N65" i="3" s="1"/>
  <c r="N64" i="3" s="1"/>
  <c r="N25" i="3" s="1"/>
  <c r="O67" i="3"/>
  <c r="O66" i="3" s="1"/>
  <c r="O65" i="3" s="1"/>
  <c r="N67" i="3"/>
  <c r="N66" i="3"/>
  <c r="O62" i="3"/>
  <c r="O59" i="3" s="1"/>
  <c r="N62" i="3"/>
  <c r="O60" i="3"/>
  <c r="N60" i="3"/>
  <c r="N59" i="3"/>
  <c r="O57" i="3"/>
  <c r="N57" i="3"/>
  <c r="N52" i="3" s="1"/>
  <c r="O55" i="3"/>
  <c r="O52" i="3" s="1"/>
  <c r="N55" i="3"/>
  <c r="O53" i="3"/>
  <c r="N53" i="3"/>
  <c r="O50" i="3"/>
  <c r="N50" i="3"/>
  <c r="N45" i="3" s="1"/>
  <c r="N44" i="3" s="1"/>
  <c r="O48" i="3"/>
  <c r="O45" i="3" s="1"/>
  <c r="O44" i="3" s="1"/>
  <c r="N48" i="3"/>
  <c r="O46" i="3"/>
  <c r="N46" i="3"/>
  <c r="O42" i="3"/>
  <c r="O39" i="3" s="1"/>
  <c r="N42" i="3"/>
  <c r="O40" i="3"/>
  <c r="N40" i="3"/>
  <c r="N39" i="3"/>
  <c r="O37" i="3"/>
  <c r="N37" i="3"/>
  <c r="N32" i="3" s="1"/>
  <c r="N31" i="3" s="1"/>
  <c r="N24" i="3" s="1"/>
  <c r="N21" i="3" s="1"/>
  <c r="N30" i="3" s="1"/>
  <c r="O35" i="3"/>
  <c r="O32" i="3" s="1"/>
  <c r="O31" i="3" s="1"/>
  <c r="O24" i="3" s="1"/>
  <c r="N35" i="3"/>
  <c r="O33" i="3"/>
  <c r="N33" i="3"/>
  <c r="O28" i="3"/>
  <c r="N28" i="3"/>
  <c r="O26" i="3"/>
  <c r="N23" i="3"/>
  <c r="O22" i="3"/>
  <c r="L191" i="3"/>
  <c r="L190" i="3" s="1"/>
  <c r="L188" i="3"/>
  <c r="L182" i="3"/>
  <c r="L181" i="3"/>
  <c r="L178" i="3"/>
  <c r="L175" i="3"/>
  <c r="L172" i="3"/>
  <c r="L171" i="3" s="1"/>
  <c r="L169" i="3"/>
  <c r="L165" i="3"/>
  <c r="L164" i="3"/>
  <c r="L163" i="3" s="1"/>
  <c r="L27" i="3" s="1"/>
  <c r="L161" i="3"/>
  <c r="L159" i="3"/>
  <c r="L158" i="3"/>
  <c r="L26" i="3" s="1"/>
  <c r="L156" i="3"/>
  <c r="L155" i="3" s="1"/>
  <c r="L153" i="3"/>
  <c r="L152" i="3"/>
  <c r="L149" i="3"/>
  <c r="L147" i="3"/>
  <c r="L143" i="3"/>
  <c r="L141" i="3"/>
  <c r="L140" i="3" s="1"/>
  <c r="L129" i="3" s="1"/>
  <c r="L138" i="3"/>
  <c r="L136" i="3"/>
  <c r="L134" i="3"/>
  <c r="L132" i="3"/>
  <c r="L130" i="3"/>
  <c r="L127" i="3"/>
  <c r="L104" i="3"/>
  <c r="L97" i="3"/>
  <c r="L96" i="3"/>
  <c r="L95" i="3" s="1"/>
  <c r="L87" i="3"/>
  <c r="L71" i="3"/>
  <c r="L22" i="3" s="1"/>
  <c r="L70" i="3"/>
  <c r="L67" i="3"/>
  <c r="L66" i="3" s="1"/>
  <c r="L65" i="3" s="1"/>
  <c r="L62" i="3"/>
  <c r="L60" i="3"/>
  <c r="L59" i="3"/>
  <c r="L57" i="3"/>
  <c r="L52" i="3" s="1"/>
  <c r="L55" i="3"/>
  <c r="L53" i="3"/>
  <c r="L50" i="3"/>
  <c r="L45" i="3" s="1"/>
  <c r="L48" i="3"/>
  <c r="L46" i="3"/>
  <c r="L42" i="3"/>
  <c r="L40" i="3"/>
  <c r="L39" i="3"/>
  <c r="L37" i="3"/>
  <c r="L32" i="3" s="1"/>
  <c r="L35" i="3"/>
  <c r="L33" i="3"/>
  <c r="L28" i="3"/>
  <c r="L23" i="3"/>
  <c r="H191" i="3"/>
  <c r="H190" i="3" s="1"/>
  <c r="H188" i="3"/>
  <c r="H182" i="3"/>
  <c r="H181" i="3" s="1"/>
  <c r="H178" i="3"/>
  <c r="H175" i="3"/>
  <c r="H172" i="3"/>
  <c r="H171" i="3" s="1"/>
  <c r="H169" i="3"/>
  <c r="H165" i="3"/>
  <c r="H164" i="3" s="1"/>
  <c r="H163" i="3" s="1"/>
  <c r="H161" i="3"/>
  <c r="H159" i="3"/>
  <c r="H158" i="3" s="1"/>
  <c r="H156" i="3"/>
  <c r="H155" i="3"/>
  <c r="H153" i="3"/>
  <c r="H152" i="3"/>
  <c r="H151" i="3" s="1"/>
  <c r="H149" i="3"/>
  <c r="H147" i="3"/>
  <c r="H143" i="3"/>
  <c r="H141" i="3"/>
  <c r="H140" i="3"/>
  <c r="H138" i="3"/>
  <c r="H136" i="3"/>
  <c r="H134" i="3"/>
  <c r="H132" i="3"/>
  <c r="H130" i="3"/>
  <c r="H129" i="3" s="1"/>
  <c r="H127" i="3"/>
  <c r="H104" i="3"/>
  <c r="H97" i="3"/>
  <c r="H96" i="3" s="1"/>
  <c r="H95" i="3" s="1"/>
  <c r="H87" i="3"/>
  <c r="H71" i="3"/>
  <c r="H70" i="3" s="1"/>
  <c r="H65" i="3" s="1"/>
  <c r="H64" i="3" s="1"/>
  <c r="H67" i="3"/>
  <c r="H66" i="3"/>
  <c r="H62" i="3"/>
  <c r="H60" i="3"/>
  <c r="H59" i="3"/>
  <c r="H57" i="3"/>
  <c r="H55" i="3"/>
  <c r="H53" i="3"/>
  <c r="H52" i="3"/>
  <c r="H50" i="3"/>
  <c r="H48" i="3"/>
  <c r="H46" i="3"/>
  <c r="H45" i="3"/>
  <c r="H44" i="3" s="1"/>
  <c r="H42" i="3"/>
  <c r="H40" i="3"/>
  <c r="H39" i="3"/>
  <c r="H37" i="3"/>
  <c r="H35" i="3"/>
  <c r="G191" i="3"/>
  <c r="G190" i="3" s="1"/>
  <c r="G188" i="3"/>
  <c r="G182" i="3"/>
  <c r="G181" i="3"/>
  <c r="G178" i="3"/>
  <c r="G175" i="3"/>
  <c r="G172" i="3"/>
  <c r="G171" i="3" s="1"/>
  <c r="G169" i="3"/>
  <c r="G165" i="3"/>
  <c r="G164" i="3"/>
  <c r="G161" i="3"/>
  <c r="G159" i="3"/>
  <c r="G158" i="3"/>
  <c r="G156" i="3"/>
  <c r="G155" i="3" s="1"/>
  <c r="G153" i="3"/>
  <c r="G152" i="3"/>
  <c r="G151" i="3" s="1"/>
  <c r="G149" i="3"/>
  <c r="G147" i="3"/>
  <c r="G143" i="3"/>
  <c r="G141" i="3"/>
  <c r="G140" i="3" s="1"/>
  <c r="G129" i="3" s="1"/>
  <c r="G138" i="3"/>
  <c r="G136" i="3"/>
  <c r="G134" i="3"/>
  <c r="G132" i="3"/>
  <c r="G130" i="3"/>
  <c r="G127" i="3"/>
  <c r="G104" i="3"/>
  <c r="G97" i="3"/>
  <c r="G96" i="3"/>
  <c r="G95" i="3" s="1"/>
  <c r="G87" i="3"/>
  <c r="G71" i="3"/>
  <c r="G70" i="3"/>
  <c r="G67" i="3"/>
  <c r="G66" i="3" s="1"/>
  <c r="G65" i="3" s="1"/>
  <c r="G64" i="3" s="1"/>
  <c r="G62" i="3"/>
  <c r="G60" i="3"/>
  <c r="G59" i="3"/>
  <c r="G57" i="3"/>
  <c r="G52" i="3" s="1"/>
  <c r="G55" i="3"/>
  <c r="G53" i="3"/>
  <c r="G50" i="3"/>
  <c r="G45" i="3" s="1"/>
  <c r="G48" i="3"/>
  <c r="G46" i="3"/>
  <c r="G42" i="3"/>
  <c r="G40" i="3"/>
  <c r="G39" i="3"/>
  <c r="G37" i="3"/>
  <c r="G35" i="3"/>
  <c r="U193" i="3"/>
  <c r="U192" i="3"/>
  <c r="U191" i="3"/>
  <c r="U190" i="3"/>
  <c r="U189" i="3"/>
  <c r="U188" i="3"/>
  <c r="U187" i="3"/>
  <c r="U186" i="3"/>
  <c r="U185" i="3"/>
  <c r="U184" i="3"/>
  <c r="U183" i="3"/>
  <c r="U182" i="3"/>
  <c r="U181" i="3"/>
  <c r="U180" i="3"/>
  <c r="U179" i="3"/>
  <c r="U178" i="3"/>
  <c r="U177" i="3"/>
  <c r="U176" i="3"/>
  <c r="U175" i="3"/>
  <c r="U174" i="3"/>
  <c r="U173" i="3"/>
  <c r="U172" i="3"/>
  <c r="U171" i="3"/>
  <c r="U170" i="3"/>
  <c r="U169" i="3"/>
  <c r="U168" i="3"/>
  <c r="U167" i="3"/>
  <c r="U166" i="3"/>
  <c r="U165" i="3"/>
  <c r="U164" i="3"/>
  <c r="U163" i="3"/>
  <c r="U162" i="3"/>
  <c r="U161" i="3"/>
  <c r="U160" i="3"/>
  <c r="U159" i="3"/>
  <c r="U158" i="3"/>
  <c r="U157" i="3"/>
  <c r="U156" i="3"/>
  <c r="U155" i="3"/>
  <c r="U154" i="3"/>
  <c r="U153" i="3"/>
  <c r="U152" i="3"/>
  <c r="U151" i="3"/>
  <c r="U150" i="3"/>
  <c r="U149" i="3"/>
  <c r="U148" i="3"/>
  <c r="U147" i="3"/>
  <c r="U146" i="3"/>
  <c r="U145" i="3"/>
  <c r="U144" i="3"/>
  <c r="U143" i="3"/>
  <c r="U142" i="3"/>
  <c r="U141" i="3"/>
  <c r="U140" i="3"/>
  <c r="U139" i="3"/>
  <c r="U138" i="3"/>
  <c r="U137" i="3"/>
  <c r="U136" i="3"/>
  <c r="U135" i="3"/>
  <c r="U134" i="3"/>
  <c r="U133" i="3"/>
  <c r="U132" i="3"/>
  <c r="U131" i="3"/>
  <c r="U130" i="3"/>
  <c r="U129" i="3"/>
  <c r="U128" i="3"/>
  <c r="U127" i="3"/>
  <c r="U126" i="3"/>
  <c r="U125" i="3"/>
  <c r="U124" i="3"/>
  <c r="U123" i="3"/>
  <c r="U122" i="3"/>
  <c r="U121" i="3"/>
  <c r="U120" i="3"/>
  <c r="U119" i="3"/>
  <c r="U118" i="3"/>
  <c r="U117" i="3"/>
  <c r="U116" i="3"/>
  <c r="U115" i="3"/>
  <c r="U114" i="3"/>
  <c r="U113" i="3"/>
  <c r="U112" i="3"/>
  <c r="U111" i="3"/>
  <c r="U110" i="3"/>
  <c r="U109" i="3"/>
  <c r="U108" i="3"/>
  <c r="U107" i="3"/>
  <c r="U106" i="3"/>
  <c r="U105" i="3"/>
  <c r="U104" i="3"/>
  <c r="U103" i="3"/>
  <c r="U102" i="3"/>
  <c r="U101" i="3"/>
  <c r="U100" i="3"/>
  <c r="U99" i="3"/>
  <c r="U98" i="3"/>
  <c r="U97" i="3"/>
  <c r="U96" i="3"/>
  <c r="U95" i="3"/>
  <c r="U94" i="3"/>
  <c r="U93" i="3"/>
  <c r="U92" i="3"/>
  <c r="U90" i="3"/>
  <c r="U89" i="3"/>
  <c r="U88" i="3"/>
  <c r="U87" i="3"/>
  <c r="U86" i="3"/>
  <c r="U85" i="3"/>
  <c r="U84" i="3"/>
  <c r="U83" i="3"/>
  <c r="U82" i="3"/>
  <c r="U81" i="3"/>
  <c r="U80" i="3"/>
  <c r="U79" i="3"/>
  <c r="U78" i="3"/>
  <c r="U77" i="3"/>
  <c r="U76" i="3"/>
  <c r="U75" i="3"/>
  <c r="U74" i="3"/>
  <c r="U73" i="3"/>
  <c r="U72" i="3"/>
  <c r="U71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91" i="3"/>
  <c r="F191" i="3"/>
  <c r="F190" i="3" s="1"/>
  <c r="F189" i="3"/>
  <c r="F188" i="3"/>
  <c r="F182" i="3"/>
  <c r="F181" i="3" s="1"/>
  <c r="F178" i="3"/>
  <c r="F28" i="3" s="1"/>
  <c r="F175" i="3"/>
  <c r="F172" i="3"/>
  <c r="F171" i="3" s="1"/>
  <c r="F169" i="3"/>
  <c r="F165" i="3"/>
  <c r="F164" i="3" s="1"/>
  <c r="F163" i="3" s="1"/>
  <c r="F27" i="3" s="1"/>
  <c r="F161" i="3"/>
  <c r="F159" i="3"/>
  <c r="F158" i="3" s="1"/>
  <c r="F26" i="3" s="1"/>
  <c r="F156" i="3"/>
  <c r="F155" i="3"/>
  <c r="F153" i="3"/>
  <c r="F152" i="3"/>
  <c r="F151" i="3" s="1"/>
  <c r="F149" i="3"/>
  <c r="F147" i="3"/>
  <c r="F144" i="3"/>
  <c r="F143" i="3" s="1"/>
  <c r="F140" i="3" s="1"/>
  <c r="F141" i="3"/>
  <c r="F138" i="3"/>
  <c r="F136" i="3"/>
  <c r="F134" i="3"/>
  <c r="F132" i="3"/>
  <c r="F130" i="3"/>
  <c r="F129" i="3" s="1"/>
  <c r="F127" i="3"/>
  <c r="F104" i="3"/>
  <c r="F23" i="3" s="1"/>
  <c r="F98" i="3"/>
  <c r="F97" i="3" s="1"/>
  <c r="F87" i="3"/>
  <c r="F71" i="3"/>
  <c r="F70" i="3"/>
  <c r="F67" i="3"/>
  <c r="F66" i="3" s="1"/>
  <c r="F65" i="3" s="1"/>
  <c r="F62" i="3"/>
  <c r="F60" i="3"/>
  <c r="F59" i="3" s="1"/>
  <c r="F57" i="3"/>
  <c r="F55" i="3"/>
  <c r="F53" i="3"/>
  <c r="F52" i="3" s="1"/>
  <c r="F50" i="3"/>
  <c r="F48" i="3"/>
  <c r="F46" i="3"/>
  <c r="F45" i="3" s="1"/>
  <c r="F42" i="3"/>
  <c r="F40" i="3"/>
  <c r="F39" i="3" s="1"/>
  <c r="F37" i="3"/>
  <c r="F35" i="3"/>
  <c r="F33" i="3"/>
  <c r="F32" i="3" s="1"/>
  <c r="M191" i="3"/>
  <c r="M190" i="3" s="1"/>
  <c r="M189" i="3"/>
  <c r="M188" i="3"/>
  <c r="M182" i="3"/>
  <c r="M181" i="3" s="1"/>
  <c r="M178" i="3"/>
  <c r="M28" i="3" s="1"/>
  <c r="M175" i="3"/>
  <c r="M172" i="3"/>
  <c r="M171" i="3" s="1"/>
  <c r="M169" i="3"/>
  <c r="M165" i="3"/>
  <c r="M164" i="3" s="1"/>
  <c r="M163" i="3" s="1"/>
  <c r="M27" i="3" s="1"/>
  <c r="M161" i="3"/>
  <c r="M159" i="3"/>
  <c r="M158" i="3" s="1"/>
  <c r="M26" i="3" s="1"/>
  <c r="M156" i="3"/>
  <c r="M155" i="3"/>
  <c r="M153" i="3"/>
  <c r="M152" i="3"/>
  <c r="M151" i="3" s="1"/>
  <c r="M149" i="3"/>
  <c r="M147" i="3"/>
  <c r="M143" i="3"/>
  <c r="M141" i="3"/>
  <c r="M140" i="3"/>
  <c r="M138" i="3"/>
  <c r="M136" i="3"/>
  <c r="M134" i="3"/>
  <c r="M132" i="3"/>
  <c r="M130" i="3"/>
  <c r="M129" i="3" s="1"/>
  <c r="M127" i="3"/>
  <c r="M104" i="3"/>
  <c r="M98" i="3"/>
  <c r="M97" i="3" s="1"/>
  <c r="M87" i="3"/>
  <c r="M23" i="3" s="1"/>
  <c r="M71" i="3"/>
  <c r="M70" i="3" s="1"/>
  <c r="M67" i="3"/>
  <c r="M66" i="3"/>
  <c r="M65" i="3" s="1"/>
  <c r="M62" i="3"/>
  <c r="M60" i="3"/>
  <c r="M59" i="3" s="1"/>
  <c r="M57" i="3"/>
  <c r="M55" i="3"/>
  <c r="M53" i="3"/>
  <c r="M52" i="3" s="1"/>
  <c r="M50" i="3"/>
  <c r="M48" i="3"/>
  <c r="M46" i="3"/>
  <c r="M45" i="3" s="1"/>
  <c r="M42" i="3"/>
  <c r="M40" i="3"/>
  <c r="M39" i="3" s="1"/>
  <c r="M37" i="3"/>
  <c r="M35" i="3"/>
  <c r="M33" i="3"/>
  <c r="M32" i="3" s="1"/>
  <c r="E191" i="3"/>
  <c r="E190" i="3" s="1"/>
  <c r="E188" i="3"/>
  <c r="E182" i="3"/>
  <c r="E181" i="3" s="1"/>
  <c r="E178" i="3"/>
  <c r="E28" i="3" s="1"/>
  <c r="E175" i="3"/>
  <c r="E171" i="3" s="1"/>
  <c r="E172" i="3"/>
  <c r="E169" i="3"/>
  <c r="E165" i="3"/>
  <c r="E161" i="3"/>
  <c r="E159" i="3"/>
  <c r="E158" i="3" s="1"/>
  <c r="E26" i="3" s="1"/>
  <c r="E156" i="3"/>
  <c r="E155" i="3"/>
  <c r="E151" i="3" s="1"/>
  <c r="E153" i="3"/>
  <c r="E152" i="3"/>
  <c r="E149" i="3"/>
  <c r="E147" i="3"/>
  <c r="E143" i="3"/>
  <c r="E141" i="3"/>
  <c r="E140" i="3" s="1"/>
  <c r="E138" i="3"/>
  <c r="E136" i="3"/>
  <c r="E134" i="3"/>
  <c r="E132" i="3"/>
  <c r="E130" i="3"/>
  <c r="E127" i="3"/>
  <c r="E104" i="3"/>
  <c r="E97" i="3"/>
  <c r="E87" i="3"/>
  <c r="E71" i="3"/>
  <c r="E70" i="3"/>
  <c r="E67" i="3"/>
  <c r="E66" i="3" s="1"/>
  <c r="E65" i="3" s="1"/>
  <c r="E62" i="3"/>
  <c r="E59" i="3" s="1"/>
  <c r="E60" i="3"/>
  <c r="E57" i="3"/>
  <c r="E55" i="3"/>
  <c r="E52" i="3" s="1"/>
  <c r="E53" i="3"/>
  <c r="E50" i="3"/>
  <c r="E48" i="3"/>
  <c r="E45" i="3" s="1"/>
  <c r="E44" i="3" s="1"/>
  <c r="E46" i="3"/>
  <c r="E42" i="3"/>
  <c r="E39" i="3" s="1"/>
  <c r="E40" i="3"/>
  <c r="E37" i="3"/>
  <c r="E35" i="3"/>
  <c r="E32" i="3" s="1"/>
  <c r="E33" i="3"/>
  <c r="P129" i="3" l="1"/>
  <c r="Q65" i="3"/>
  <c r="Q64" i="3" s="1"/>
  <c r="Q25" i="3" s="1"/>
  <c r="P64" i="3"/>
  <c r="P25" i="3" s="1"/>
  <c r="P21" i="3" s="1"/>
  <c r="P30" i="3" s="1"/>
  <c r="R129" i="3"/>
  <c r="R64" i="3" s="1"/>
  <c r="R25" i="3" s="1"/>
  <c r="R21" i="3" s="1"/>
  <c r="R30" i="3" s="1"/>
  <c r="P163" i="3"/>
  <c r="P27" i="3" s="1"/>
  <c r="Q31" i="3"/>
  <c r="Q24" i="3" s="1"/>
  <c r="Q163" i="3"/>
  <c r="Q27" i="3" s="1"/>
  <c r="P22" i="3"/>
  <c r="Q70" i="3"/>
  <c r="R23" i="3"/>
  <c r="K180" i="3"/>
  <c r="K29" i="3" s="1"/>
  <c r="J180" i="3"/>
  <c r="J29" i="3" s="1"/>
  <c r="I180" i="3"/>
  <c r="I29" i="3" s="1"/>
  <c r="J163" i="3"/>
  <c r="J27" i="3" s="1"/>
  <c r="I22" i="3"/>
  <c r="K163" i="3"/>
  <c r="K27" i="3" s="1"/>
  <c r="I163" i="3"/>
  <c r="I27" i="3" s="1"/>
  <c r="I23" i="3"/>
  <c r="I158" i="3"/>
  <c r="I26" i="3" s="1"/>
  <c r="J151" i="3"/>
  <c r="I151" i="3"/>
  <c r="I140" i="3"/>
  <c r="I129" i="3" s="1"/>
  <c r="K23" i="3"/>
  <c r="K129" i="3"/>
  <c r="J129" i="3"/>
  <c r="I95" i="3"/>
  <c r="J22" i="3"/>
  <c r="J65" i="3"/>
  <c r="K65" i="3"/>
  <c r="I65" i="3"/>
  <c r="K22" i="3"/>
  <c r="I52" i="3"/>
  <c r="J44" i="3"/>
  <c r="J31" i="3" s="1"/>
  <c r="J24" i="3" s="1"/>
  <c r="I45" i="3"/>
  <c r="K31" i="3"/>
  <c r="K24" i="3" s="1"/>
  <c r="O64" i="3"/>
  <c r="O25" i="3" s="1"/>
  <c r="O21" i="3" s="1"/>
  <c r="O30" i="3" s="1"/>
  <c r="O129" i="3"/>
  <c r="O23" i="3"/>
  <c r="L64" i="3"/>
  <c r="L25" i="3" s="1"/>
  <c r="L44" i="3"/>
  <c r="L151" i="3"/>
  <c r="L180" i="3"/>
  <c r="L29" i="3" s="1"/>
  <c r="L31" i="3"/>
  <c r="L24" i="3" s="1"/>
  <c r="L21" i="3" s="1"/>
  <c r="L30" i="3" s="1"/>
  <c r="H180" i="3"/>
  <c r="G180" i="3"/>
  <c r="G44" i="3"/>
  <c r="G163" i="3"/>
  <c r="E23" i="3"/>
  <c r="E164" i="3"/>
  <c r="E163" i="3" s="1"/>
  <c r="E27" i="3" s="1"/>
  <c r="E129" i="3"/>
  <c r="F180" i="3"/>
  <c r="F29" i="3" s="1"/>
  <c r="F96" i="3"/>
  <c r="F95" i="3" s="1"/>
  <c r="F64" i="3" s="1"/>
  <c r="F25" i="3" s="1"/>
  <c r="F22" i="3"/>
  <c r="F31" i="3"/>
  <c r="F24" i="3" s="1"/>
  <c r="F44" i="3"/>
  <c r="M64" i="3"/>
  <c r="M25" i="3" s="1"/>
  <c r="M180" i="3"/>
  <c r="M29" i="3" s="1"/>
  <c r="M44" i="3"/>
  <c r="M31" i="3" s="1"/>
  <c r="M24" i="3" s="1"/>
  <c r="M21" i="3" s="1"/>
  <c r="M30" i="3" s="1"/>
  <c r="M22" i="3"/>
  <c r="M96" i="3"/>
  <c r="M95" i="3" s="1"/>
  <c r="E180" i="3"/>
  <c r="E29" i="3" s="1"/>
  <c r="E31" i="3"/>
  <c r="E24" i="3" s="1"/>
  <c r="E96" i="3"/>
  <c r="E95" i="3" s="1"/>
  <c r="E22" i="3"/>
  <c r="Q21" i="3" l="1"/>
  <c r="Q30" i="3" s="1"/>
  <c r="J64" i="3"/>
  <c r="J25" i="3" s="1"/>
  <c r="J21" i="3" s="1"/>
  <c r="J30" i="3" s="1"/>
  <c r="K64" i="3"/>
  <c r="K25" i="3" s="1"/>
  <c r="K21" i="3" s="1"/>
  <c r="K30" i="3" s="1"/>
  <c r="I64" i="3"/>
  <c r="I25" i="3" s="1"/>
  <c r="I44" i="3"/>
  <c r="I31" i="3" s="1"/>
  <c r="I24" i="3" s="1"/>
  <c r="E64" i="3"/>
  <c r="E25" i="3" s="1"/>
  <c r="E21" i="3" s="1"/>
  <c r="E30" i="3" s="1"/>
  <c r="F21" i="3"/>
  <c r="F30" i="3" s="1"/>
  <c r="I21" i="3" l="1"/>
  <c r="I30" i="3" s="1"/>
  <c r="D191" i="3"/>
  <c r="D190" i="3" s="1"/>
  <c r="D188" i="3"/>
  <c r="D182" i="3"/>
  <c r="D181" i="3"/>
  <c r="D178" i="3"/>
  <c r="D176" i="3"/>
  <c r="D175" i="3"/>
  <c r="D172" i="3"/>
  <c r="D171" i="3" s="1"/>
  <c r="D169" i="3"/>
  <c r="D165" i="3"/>
  <c r="D161" i="3"/>
  <c r="D159" i="3"/>
  <c r="D158" i="3" s="1"/>
  <c r="D26" i="3" s="1"/>
  <c r="D156" i="3"/>
  <c r="D155" i="3" s="1"/>
  <c r="D153" i="3"/>
  <c r="D152" i="3"/>
  <c r="D149" i="3"/>
  <c r="D147" i="3"/>
  <c r="D143" i="3"/>
  <c r="D141" i="3"/>
  <c r="D138" i="3"/>
  <c r="D136" i="3"/>
  <c r="D134" i="3"/>
  <c r="D132" i="3"/>
  <c r="D130" i="3"/>
  <c r="D127" i="3"/>
  <c r="D104" i="3"/>
  <c r="D97" i="3"/>
  <c r="D87" i="3"/>
  <c r="D71" i="3"/>
  <c r="D70" i="3" s="1"/>
  <c r="D67" i="3"/>
  <c r="D66" i="3" s="1"/>
  <c r="D62" i="3"/>
  <c r="D60" i="3"/>
  <c r="D59" i="3"/>
  <c r="D57" i="3"/>
  <c r="D55" i="3"/>
  <c r="D53" i="3"/>
  <c r="D52" i="3"/>
  <c r="D50" i="3"/>
  <c r="D48" i="3"/>
  <c r="D46" i="3"/>
  <c r="D45" i="3"/>
  <c r="D44" i="3" s="1"/>
  <c r="D42" i="3"/>
  <c r="D40" i="3"/>
  <c r="D39" i="3"/>
  <c r="D37" i="3"/>
  <c r="D32" i="3" s="1"/>
  <c r="D35" i="3"/>
  <c r="D33" i="3"/>
  <c r="D28" i="3"/>
  <c r="D96" i="3" l="1"/>
  <c r="D95" i="3" s="1"/>
  <c r="D140" i="3"/>
  <c r="D129" i="3"/>
  <c r="D23" i="3"/>
  <c r="D164" i="3"/>
  <c r="D163" i="3" s="1"/>
  <c r="D27" i="3" s="1"/>
  <c r="D180" i="3"/>
  <c r="D29" i="3" s="1"/>
  <c r="D31" i="3"/>
  <c r="D24" i="3" s="1"/>
  <c r="D151" i="3"/>
  <c r="D65" i="3"/>
  <c r="D22" i="3"/>
  <c r="D64" i="3" l="1"/>
  <c r="D25" i="3" s="1"/>
  <c r="D21" i="3" s="1"/>
  <c r="D30" i="3" s="1"/>
  <c r="F20" i="3" l="1"/>
  <c r="G20" i="3" s="1"/>
  <c r="H20" i="3" s="1"/>
  <c r="I20" i="3" s="1"/>
  <c r="J20" i="3" s="1"/>
  <c r="K20" i="3" s="1"/>
  <c r="L20" i="3" s="1"/>
  <c r="M20" i="3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</calcChain>
</file>

<file path=xl/comments1.xml><?xml version="1.0" encoding="utf-8"?>
<comments xmlns="http://schemas.openxmlformats.org/spreadsheetml/2006/main">
  <authors>
    <author>Yljankova_VV</author>
  </authors>
  <commentList>
    <comment ref="D21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с уч. ПИР 0,349 </t>
        </r>
      </text>
    </comment>
  </commentList>
</comments>
</file>

<file path=xl/sharedStrings.xml><?xml version="1.0" encoding="utf-8"?>
<sst xmlns="http://schemas.openxmlformats.org/spreadsheetml/2006/main" count="2128" uniqueCount="316">
  <si>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</si>
  <si>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</si>
  <si>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</si>
  <si>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</si>
  <si>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</si>
  <si>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</si>
  <si>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</si>
  <si>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</si>
  <si>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</si>
  <si>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</si>
  <si>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</si>
  <si>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</si>
  <si>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км ЛЭП</t>
  </si>
  <si>
    <t>Приложение  № 3</t>
  </si>
  <si>
    <t>Номер группы инвестиционных проектов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</si>
  <si>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</si>
  <si>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</si>
  <si>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%</t>
  </si>
  <si>
    <t>ВСЕГО по инвестиционной программе, в том числе: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</si>
  <si>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</si>
  <si>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</si>
  <si>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</si>
  <si>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</si>
  <si>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</si>
  <si>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</si>
  <si>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</si>
  <si>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</si>
  <si>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</si>
  <si>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</si>
  <si>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</si>
  <si>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</si>
  <si>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</si>
  <si>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</si>
  <si>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</si>
  <si>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</si>
  <si>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</si>
  <si>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</si>
  <si>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</si>
  <si>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</si>
  <si>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</si>
  <si>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</si>
  <si>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</si>
  <si>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</si>
  <si>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</si>
  <si>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</si>
  <si>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</si>
  <si>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</si>
  <si>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</si>
  <si>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</si>
  <si>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</si>
  <si>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</si>
  <si>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</si>
  <si>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</si>
  <si>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</si>
  <si>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</si>
  <si>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</si>
  <si>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</si>
  <si>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</si>
  <si>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</si>
  <si>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</si>
  <si>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</si>
  <si>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</si>
  <si>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</si>
  <si>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</si>
  <si>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</si>
  <si>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</si>
  <si>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</si>
  <si>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</si>
  <si>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</si>
  <si>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</si>
  <si>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</si>
  <si>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</si>
  <si>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</si>
  <si>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</si>
  <si>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</si>
  <si>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</si>
  <si>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</si>
  <si>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</si>
  <si>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</si>
  <si>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</si>
  <si>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</si>
  <si>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</si>
  <si>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</si>
  <si>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</si>
  <si>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</si>
  <si>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</si>
  <si>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</si>
  <si>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</si>
  <si>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</si>
  <si>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</si>
  <si>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</si>
  <si>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</si>
  <si>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</si>
  <si>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</si>
  <si>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</si>
  <si>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</si>
  <si>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</si>
  <si>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</si>
  <si>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</si>
  <si>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</si>
  <si>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</si>
  <si>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</si>
  <si>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</si>
  <si>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</si>
  <si>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</si>
  <si>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</si>
  <si>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</si>
  <si>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</si>
  <si>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</si>
  <si>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</si>
  <si>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</si>
  <si>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</si>
  <si>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</si>
  <si>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</si>
  <si>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</si>
  <si>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</si>
  <si>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</si>
  <si>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</si>
  <si>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</si>
  <si>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</si>
  <si>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</si>
  <si>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</si>
  <si>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</si>
  <si>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</si>
  <si>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</si>
  <si>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</si>
  <si>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</si>
  <si>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</si>
  <si>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</si>
  <si>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</si>
  <si>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</si>
  <si>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</si>
  <si>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</si>
  <si>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</si>
  <si>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</si>
  <si>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</si>
  <si>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</si>
  <si>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</si>
  <si>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</si>
  <si>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Форма 3. Отчет об исполнении </t>
    </r>
    <r>
      <rPr>
        <sz val="14"/>
        <color rgb="FFC00000"/>
        <rFont val="Times New Roman"/>
        <family val="1"/>
        <charset val="204"/>
      </rPr>
      <t>плана ввода основных средств</t>
    </r>
    <r>
      <rPr>
        <sz val="14"/>
        <rFont val="Times New Roman"/>
        <family val="1"/>
        <charset val="204"/>
      </rPr>
      <t xml:space="preserve"> по инвестиционным проектам инвестиционной программы</t>
    </r>
  </si>
  <si>
    <t>1.2.3.6.1.</t>
  </si>
  <si>
    <t>работы выполнены хоз.способом</t>
  </si>
  <si>
    <r>
      <t xml:space="preserve">за год    </t>
    </r>
    <r>
      <rPr>
        <b/>
        <u/>
        <sz val="14"/>
        <color rgb="FFC00000"/>
        <rFont val="Times New Roman"/>
        <family val="1"/>
        <charset val="204"/>
      </rPr>
      <t>2023</t>
    </r>
  </si>
  <si>
    <r>
      <t xml:space="preserve">Год раскрытия информации: </t>
    </r>
    <r>
      <rPr>
        <sz val="14"/>
        <color rgb="FFC00000"/>
        <rFont val="Times New Roman"/>
        <family val="1"/>
        <charset val="204"/>
      </rPr>
      <t>2024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</si>
  <si>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06.06.2023г. № 93.</t>
    </r>
  </si>
  <si>
    <r>
      <t xml:space="preserve">Отклонение от плана ввода основных средств </t>
    </r>
    <r>
      <rPr>
        <b/>
        <sz val="12"/>
        <color rgb="FFC00000"/>
        <rFont val="Times New Roman"/>
        <family val="1"/>
        <charset val="204"/>
      </rPr>
      <t>2023 года</t>
    </r>
    <r>
      <rPr>
        <b/>
        <sz val="12"/>
        <rFont val="Times New Roman"/>
        <family val="1"/>
        <charset val="204"/>
      </rPr>
      <t xml:space="preserve"> (года N)</t>
    </r>
  </si>
  <si>
    <r>
      <t>Принятие основных средств и нематериальных активов к бухгалтерскому учету в</t>
    </r>
    <r>
      <rPr>
        <b/>
        <sz val="12"/>
        <color rgb="FFC00000"/>
        <rFont val="Times New Roman"/>
        <family val="1"/>
        <charset val="204"/>
      </rPr>
      <t xml:space="preserve"> 2023 год</t>
    </r>
    <r>
      <rPr>
        <b/>
        <sz val="12"/>
        <color rgb="FF000000"/>
        <rFont val="Times New Roman"/>
        <family val="1"/>
        <charset val="204"/>
      </rPr>
      <t xml:space="preserve"> (год N)</t>
    </r>
  </si>
  <si>
    <t>Ковдорский район электрических сетей</t>
  </si>
  <si>
    <t>Заполярный район электрических сетей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</si>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</sst>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\ _₽_-;\-* #,##0.000\ _₽_-;_-* &quot;-&quot;???\ _₽_-;_-@_-"/>
    <numFmt numFmtId="169" formatCode="0.0"/>
    <numFmt numFmtId="170" formatCode="_-* #,##0.000_р_._-;\-* #,##0.000_р_._-;_-* &quot;-&quot;???_р_._-;_-@_-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8FDD7"/>
        <bgColor indexed="64"/>
      </patternFill>
    </fill>
    <fill>
      <patternFill patternType="solid">
        <fgColor rgb="FFFFEBF9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1" fillId="0" borderId="0"/>
    <xf numFmtId="0" fontId="31" fillId="0" borderId="0"/>
    <xf numFmtId="164" fontId="8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4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1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</cellStyleXfs>
  <cellXfs count="146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32" fillId="0" borderId="0" xfId="37" applyFont="1" applyAlignment="1">
      <alignment horizontal="right" vertical="center"/>
    </xf>
    <xf numFmtId="0" fontId="30" fillId="0" borderId="0" xfId="55" applyFont="1" applyAlignment="1">
      <alignment vertical="center"/>
    </xf>
    <xf numFmtId="0" fontId="32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0" fillId="0" borderId="0" xfId="55" applyFont="1" applyAlignment="1">
      <alignment horizontal="center" vertical="center"/>
    </xf>
    <xf numFmtId="0" fontId="32" fillId="0" borderId="0" xfId="37" applyFont="1" applyFill="1" applyAlignment="1">
      <alignment wrapText="1"/>
    </xf>
    <xf numFmtId="0" fontId="32" fillId="0" borderId="0" xfId="37" applyFont="1" applyFill="1" applyBorder="1" applyAlignment="1">
      <alignment horizontal="center"/>
    </xf>
    <xf numFmtId="0" fontId="32" fillId="0" borderId="0" xfId="37" applyFont="1" applyFill="1" applyBorder="1" applyAlignment="1"/>
    <xf numFmtId="0" fontId="32" fillId="0" borderId="0" xfId="0" applyFont="1" applyFill="1" applyAlignment="1"/>
    <xf numFmtId="0" fontId="37" fillId="0" borderId="0" xfId="55" applyFont="1" applyAlignment="1">
      <alignment vertical="center"/>
    </xf>
    <xf numFmtId="0" fontId="9" fillId="0" borderId="0" xfId="46" applyFont="1" applyBorder="1" applyAlignment="1"/>
    <xf numFmtId="0" fontId="29" fillId="0" borderId="0" xfId="45" applyFont="1" applyFill="1" applyBorder="1" applyAlignment="1">
      <alignment vertical="center"/>
    </xf>
    <xf numFmtId="0" fontId="29" fillId="0" borderId="0" xfId="45" applyFont="1" applyBorder="1" applyAlignment="1">
      <alignment vertical="center"/>
    </xf>
    <xf numFmtId="0" fontId="29" fillId="0" borderId="10" xfId="45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9" fillId="26" borderId="10" xfId="0" applyFont="1" applyFill="1" applyBorder="1" applyAlignment="1">
      <alignment horizontal="center" vertical="center" wrapText="1"/>
    </xf>
    <xf numFmtId="0" fontId="39" fillId="25" borderId="10" xfId="0" applyNumberFormat="1" applyFont="1" applyFill="1" applyBorder="1" applyAlignment="1">
      <alignment horizontal="center" vertical="center" wrapText="1"/>
    </xf>
    <xf numFmtId="0" fontId="39" fillId="25" borderId="10" xfId="0" applyFont="1" applyFill="1" applyBorder="1" applyAlignment="1">
      <alignment horizontal="center" vertical="center" wrapText="1"/>
    </xf>
    <xf numFmtId="165" fontId="39" fillId="28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26" borderId="10" xfId="0" applyNumberFormat="1" applyFont="1" applyFill="1" applyBorder="1" applyAlignment="1">
      <alignment horizontal="center" vertical="center" wrapText="1"/>
    </xf>
    <xf numFmtId="165" fontId="39" fillId="29" borderId="10" xfId="622" applyNumberFormat="1" applyFont="1" applyFill="1" applyBorder="1" applyAlignment="1" applyProtection="1">
      <alignment horizontal="left" vertical="center" wrapText="1"/>
      <protection locked="0"/>
    </xf>
    <xf numFmtId="0" fontId="30" fillId="26" borderId="10" xfId="0" applyFont="1" applyFill="1" applyBorder="1" applyAlignment="1">
      <alignment horizontal="center" vertical="center" wrapText="1"/>
    </xf>
    <xf numFmtId="49" fontId="30" fillId="0" borderId="10" xfId="0" applyNumberFormat="1" applyFont="1" applyFill="1" applyBorder="1" applyAlignment="1">
      <alignment horizontal="center" vertical="center" wrapText="1"/>
    </xf>
    <xf numFmtId="0" fontId="39" fillId="27" borderId="10" xfId="0" applyNumberFormat="1" applyFont="1" applyFill="1" applyBorder="1" applyAlignment="1">
      <alignment horizontal="center" vertical="center" wrapText="1"/>
    </xf>
    <xf numFmtId="165" fontId="39" fillId="30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27" borderId="10" xfId="0" applyFont="1" applyFill="1" applyBorder="1" applyAlignment="1">
      <alignment horizontal="center" vertical="center" wrapText="1"/>
    </xf>
    <xf numFmtId="0" fontId="39" fillId="27" borderId="10" xfId="0" applyFont="1" applyFill="1" applyBorder="1" applyAlignment="1">
      <alignment horizontal="left" vertical="center" wrapText="1"/>
    </xf>
    <xf numFmtId="165" fontId="30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vertical="center" wrapText="1"/>
    </xf>
    <xf numFmtId="49" fontId="30" fillId="0" borderId="10" xfId="55" applyNumberFormat="1" applyFont="1" applyFill="1" applyBorder="1" applyAlignment="1">
      <alignment horizontal="center" vertical="center"/>
    </xf>
    <xf numFmtId="0" fontId="30" fillId="0" borderId="10" xfId="55" applyNumberFormat="1" applyFont="1" applyFill="1" applyBorder="1" applyAlignment="1">
      <alignment vertical="center" wrapText="1"/>
    </xf>
    <xf numFmtId="0" fontId="30" fillId="0" borderId="10" xfId="55" applyNumberFormat="1" applyFont="1" applyBorder="1" applyAlignment="1">
      <alignment horizontal="center" vertical="center"/>
    </xf>
    <xf numFmtId="0" fontId="39" fillId="31" borderId="10" xfId="0" applyNumberFormat="1" applyFont="1" applyFill="1" applyBorder="1" applyAlignment="1">
      <alignment horizontal="center" vertical="center" wrapText="1"/>
    </xf>
    <xf numFmtId="165" fontId="39" fillId="32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31" borderId="10" xfId="0" applyFont="1" applyFill="1" applyBorder="1" applyAlignment="1">
      <alignment horizontal="center" vertical="center" wrapText="1"/>
    </xf>
    <xf numFmtId="0" fontId="39" fillId="33" borderId="10" xfId="0" applyNumberFormat="1" applyFont="1" applyFill="1" applyBorder="1" applyAlignment="1">
      <alignment horizontal="center" vertical="center" wrapText="1"/>
    </xf>
    <xf numFmtId="165" fontId="39" fillId="34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33" borderId="10" xfId="0" applyFont="1" applyFill="1" applyBorder="1" applyAlignment="1">
      <alignment horizontal="center" vertical="center" wrapText="1"/>
    </xf>
    <xf numFmtId="49" fontId="30" fillId="35" borderId="10" xfId="55" applyNumberFormat="1" applyFont="1" applyFill="1" applyBorder="1" applyAlignment="1">
      <alignment horizontal="center" vertical="center"/>
    </xf>
    <xf numFmtId="0" fontId="30" fillId="35" borderId="10" xfId="55" applyNumberFormat="1" applyFont="1" applyFill="1" applyBorder="1" applyAlignment="1">
      <alignment vertical="center" wrapText="1"/>
    </xf>
    <xf numFmtId="0" fontId="30" fillId="35" borderId="10" xfId="55" applyNumberFormat="1" applyFont="1" applyFill="1" applyBorder="1" applyAlignment="1">
      <alignment horizontal="center" vertical="center"/>
    </xf>
    <xf numFmtId="165" fontId="30" fillId="0" borderId="10" xfId="622" applyNumberFormat="1" applyFont="1" applyFill="1" applyBorder="1" applyAlignment="1">
      <alignment horizontal="left" vertical="center" wrapText="1"/>
    </xf>
    <xf numFmtId="165" fontId="30" fillId="0" borderId="10" xfId="622" applyNumberFormat="1" applyFont="1" applyFill="1" applyBorder="1" applyAlignment="1">
      <alignment horizontal="center" vertical="center" wrapText="1"/>
    </xf>
    <xf numFmtId="49" fontId="30" fillId="36" borderId="10" xfId="55" applyNumberFormat="1" applyFont="1" applyFill="1" applyBorder="1" applyAlignment="1">
      <alignment horizontal="center" vertical="center"/>
    </xf>
    <xf numFmtId="0" fontId="30" fillId="36" borderId="10" xfId="55" applyNumberFormat="1" applyFont="1" applyFill="1" applyBorder="1" applyAlignment="1">
      <alignment vertical="center" wrapText="1"/>
    </xf>
    <xf numFmtId="0" fontId="30" fillId="36" borderId="10" xfId="55" applyNumberFormat="1" applyFont="1" applyFill="1" applyBorder="1" applyAlignment="1">
      <alignment horizontal="center" vertical="center"/>
    </xf>
    <xf numFmtId="14" fontId="39" fillId="26" borderId="10" xfId="0" applyNumberFormat="1" applyFont="1" applyFill="1" applyBorder="1" applyAlignment="1">
      <alignment horizontal="center" vertical="center" wrapText="1"/>
    </xf>
    <xf numFmtId="0" fontId="30" fillId="0" borderId="10" xfId="0" applyNumberFormat="1" applyFont="1" applyFill="1" applyBorder="1" applyAlignment="1">
      <alignment horizontal="center" vertical="center" wrapText="1"/>
    </xf>
    <xf numFmtId="168" fontId="9" fillId="0" borderId="0" xfId="37" applyNumberFormat="1" applyFont="1"/>
    <xf numFmtId="0" fontId="30" fillId="0" borderId="0" xfId="55" applyFont="1" applyAlignment="1">
      <alignment horizontal="center" vertical="center"/>
    </xf>
    <xf numFmtId="0" fontId="30" fillId="0" borderId="0" xfId="37" applyFont="1"/>
    <xf numFmtId="0" fontId="40" fillId="0" borderId="0" xfId="37" applyFont="1"/>
    <xf numFmtId="0" fontId="30" fillId="0" borderId="0" xfId="37" applyFont="1" applyFill="1"/>
    <xf numFmtId="0" fontId="33" fillId="0" borderId="0" xfId="37" applyFont="1" applyFill="1" applyBorder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30" fillId="24" borderId="10" xfId="0" applyNumberFormat="1" applyFont="1" applyFill="1" applyBorder="1" applyAlignment="1">
      <alignment horizontal="center" vertical="center" wrapText="1"/>
    </xf>
    <xf numFmtId="165" fontId="39" fillId="27" borderId="10" xfId="0" applyNumberFormat="1" applyFont="1" applyFill="1" applyBorder="1" applyAlignment="1">
      <alignment horizontal="center" vertical="center" wrapText="1"/>
    </xf>
    <xf numFmtId="169" fontId="39" fillId="27" borderId="10" xfId="0" applyNumberFormat="1" applyFont="1" applyFill="1" applyBorder="1" applyAlignment="1">
      <alignment horizontal="center" vertical="center" wrapText="1"/>
    </xf>
    <xf numFmtId="0" fontId="30" fillId="0" borderId="0" xfId="55" applyFont="1" applyAlignment="1">
      <alignment horizontal="center" vertical="center"/>
    </xf>
    <xf numFmtId="49" fontId="39" fillId="35" borderId="10" xfId="55" applyNumberFormat="1" applyFont="1" applyFill="1" applyBorder="1" applyAlignment="1">
      <alignment horizontal="center" vertical="center"/>
    </xf>
    <xf numFmtId="0" fontId="39" fillId="35" borderId="10" xfId="55" applyNumberFormat="1" applyFont="1" applyFill="1" applyBorder="1" applyAlignment="1">
      <alignment vertical="center" wrapText="1"/>
    </xf>
    <xf numFmtId="0" fontId="39" fillId="35" borderId="10" xfId="55" applyNumberFormat="1" applyFont="1" applyFill="1" applyBorder="1" applyAlignment="1">
      <alignment horizontal="center" vertical="center"/>
    </xf>
    <xf numFmtId="165" fontId="30" fillId="24" borderId="10" xfId="622" applyNumberFormat="1" applyFont="1" applyFill="1" applyBorder="1" applyAlignment="1">
      <alignment horizontal="left" vertical="center" wrapText="1"/>
    </xf>
    <xf numFmtId="0" fontId="30" fillId="24" borderId="10" xfId="0" applyNumberFormat="1" applyFont="1" applyFill="1" applyBorder="1" applyAlignment="1">
      <alignment horizontal="center" vertical="center" wrapText="1"/>
    </xf>
    <xf numFmtId="165" fontId="30" fillId="24" borderId="10" xfId="622" applyNumberFormat="1" applyFont="1" applyFill="1" applyBorder="1" applyAlignment="1" applyProtection="1">
      <alignment horizontal="left" vertical="center" wrapText="1"/>
      <protection locked="0"/>
    </xf>
    <xf numFmtId="0" fontId="30" fillId="24" borderId="10" xfId="0" applyFont="1" applyFill="1" applyBorder="1" applyAlignment="1">
      <alignment vertical="center" wrapText="1"/>
    </xf>
    <xf numFmtId="0" fontId="30" fillId="24" borderId="10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165" fontId="39" fillId="25" borderId="10" xfId="0" applyNumberFormat="1" applyFont="1" applyFill="1" applyBorder="1" applyAlignment="1">
      <alignment horizontal="center" vertical="center" wrapText="1"/>
    </xf>
    <xf numFmtId="165" fontId="39" fillId="26" borderId="10" xfId="0" applyNumberFormat="1" applyFont="1" applyFill="1" applyBorder="1" applyAlignment="1">
      <alignment horizontal="center" vertical="center" wrapText="1"/>
    </xf>
    <xf numFmtId="165" fontId="39" fillId="31" borderId="10" xfId="0" applyNumberFormat="1" applyFont="1" applyFill="1" applyBorder="1" applyAlignment="1">
      <alignment horizontal="center" vertical="center" wrapText="1"/>
    </xf>
    <xf numFmtId="165" fontId="39" fillId="33" borderId="10" xfId="0" applyNumberFormat="1" applyFont="1" applyFill="1" applyBorder="1" applyAlignment="1">
      <alignment horizontal="center" vertical="center" wrapText="1"/>
    </xf>
    <xf numFmtId="165" fontId="30" fillId="0" borderId="11" xfId="0" applyNumberFormat="1" applyFont="1" applyFill="1" applyBorder="1" applyAlignment="1">
      <alignment horizontal="center" vertical="center" wrapText="1"/>
    </xf>
    <xf numFmtId="165" fontId="30" fillId="35" borderId="10" xfId="55" applyNumberFormat="1" applyFont="1" applyFill="1" applyBorder="1" applyAlignment="1">
      <alignment horizontal="center" vertical="center"/>
    </xf>
    <xf numFmtId="1" fontId="39" fillId="26" borderId="10" xfId="0" applyNumberFormat="1" applyFont="1" applyFill="1" applyBorder="1" applyAlignment="1">
      <alignment horizontal="center" vertical="center" wrapText="1"/>
    </xf>
    <xf numFmtId="0" fontId="30" fillId="0" borderId="11" xfId="37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169" fontId="39" fillId="25" borderId="10" xfId="0" applyNumberFormat="1" applyFont="1" applyFill="1" applyBorder="1" applyAlignment="1">
      <alignment horizontal="center" vertical="center" wrapText="1"/>
    </xf>
    <xf numFmtId="169" fontId="39" fillId="26" borderId="10" xfId="0" applyNumberFormat="1" applyFont="1" applyFill="1" applyBorder="1" applyAlignment="1">
      <alignment horizontal="center" vertical="center" wrapText="1"/>
    </xf>
    <xf numFmtId="49" fontId="30" fillId="0" borderId="16" xfId="55" applyNumberFormat="1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vertical="center" wrapText="1"/>
    </xf>
    <xf numFmtId="0" fontId="30" fillId="0" borderId="10" xfId="55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vertical="center"/>
    </xf>
    <xf numFmtId="165" fontId="39" fillId="35" borderId="10" xfId="55" applyNumberFormat="1" applyFont="1" applyFill="1" applyBorder="1" applyAlignment="1">
      <alignment horizontal="center" vertical="center"/>
    </xf>
    <xf numFmtId="0" fontId="30" fillId="24" borderId="16" xfId="0" applyNumberFormat="1" applyFont="1" applyFill="1" applyBorder="1" applyAlignment="1">
      <alignment horizontal="center" vertical="center" wrapText="1"/>
    </xf>
    <xf numFmtId="0" fontId="30" fillId="24" borderId="10" xfId="55" applyNumberFormat="1" applyFont="1" applyFill="1" applyBorder="1" applyAlignment="1">
      <alignment vertical="center" wrapText="1"/>
    </xf>
    <xf numFmtId="165" fontId="30" fillId="37" borderId="10" xfId="622" applyNumberFormat="1" applyFont="1" applyFill="1" applyBorder="1" applyAlignment="1" applyProtection="1">
      <alignment horizontal="left" vertical="center" wrapText="1"/>
      <protection locked="0"/>
    </xf>
    <xf numFmtId="49" fontId="30" fillId="24" borderId="16" xfId="55" applyNumberFormat="1" applyFont="1" applyFill="1" applyBorder="1" applyAlignment="1">
      <alignment horizontal="center" vertical="center"/>
    </xf>
    <xf numFmtId="0" fontId="30" fillId="24" borderId="10" xfId="55" applyNumberFormat="1" applyFont="1" applyFill="1" applyBorder="1" applyAlignment="1">
      <alignment horizontal="center" vertical="center" wrapText="1"/>
    </xf>
    <xf numFmtId="0" fontId="30" fillId="0" borderId="16" xfId="0" applyFont="1" applyFill="1" applyBorder="1" applyAlignment="1">
      <alignment horizontal="center" vertical="center" wrapText="1"/>
    </xf>
    <xf numFmtId="0" fontId="39" fillId="38" borderId="10" xfId="0" applyFont="1" applyFill="1" applyBorder="1" applyAlignment="1">
      <alignment horizontal="center" vertical="center" wrapText="1"/>
    </xf>
    <xf numFmtId="165" fontId="30" fillId="0" borderId="17" xfId="0" applyNumberFormat="1" applyFont="1" applyFill="1" applyBorder="1" applyAlignment="1">
      <alignment horizontal="center" vertical="center" wrapText="1"/>
    </xf>
    <xf numFmtId="1" fontId="30" fillId="0" borderId="10" xfId="0" applyNumberFormat="1" applyFont="1" applyFill="1" applyBorder="1" applyAlignment="1">
      <alignment horizontal="center" vertical="center" wrapText="1"/>
    </xf>
    <xf numFmtId="170" fontId="30" fillId="0" borderId="10" xfId="622" applyNumberFormat="1" applyFont="1" applyFill="1" applyBorder="1" applyAlignment="1">
      <alignment horizontal="center" vertical="center" wrapText="1"/>
    </xf>
    <xf numFmtId="0" fontId="9" fillId="24" borderId="10" xfId="0" applyNumberFormat="1" applyFont="1" applyFill="1" applyBorder="1" applyAlignment="1">
      <alignment horizontal="center" vertical="center" wrapText="1"/>
    </xf>
    <xf numFmtId="0" fontId="39" fillId="39" borderId="10" xfId="0" applyFont="1" applyFill="1" applyBorder="1" applyAlignment="1">
      <alignment horizontal="center" vertical="center" wrapText="1"/>
    </xf>
    <xf numFmtId="165" fontId="39" fillId="38" borderId="10" xfId="0" applyNumberFormat="1" applyFont="1" applyFill="1" applyBorder="1" applyAlignment="1">
      <alignment horizontal="center" vertical="center" wrapText="1"/>
    </xf>
    <xf numFmtId="169" fontId="30" fillId="24" borderId="10" xfId="37" applyNumberFormat="1" applyFont="1" applyFill="1" applyBorder="1" applyAlignment="1">
      <alignment horizontal="center" vertical="center" wrapText="1"/>
    </xf>
    <xf numFmtId="169" fontId="39" fillId="33" borderId="10" xfId="0" applyNumberFormat="1" applyFont="1" applyFill="1" applyBorder="1" applyAlignment="1">
      <alignment horizontal="center" vertical="center" wrapText="1"/>
    </xf>
    <xf numFmtId="169" fontId="30" fillId="35" borderId="10" xfId="55" applyNumberFormat="1" applyFont="1" applyFill="1" applyBorder="1" applyAlignment="1">
      <alignment horizontal="center" vertical="center"/>
    </xf>
    <xf numFmtId="169" fontId="30" fillId="0" borderId="10" xfId="55" applyNumberFormat="1" applyFont="1" applyFill="1" applyBorder="1" applyAlignment="1">
      <alignment horizontal="center" vertical="center"/>
    </xf>
    <xf numFmtId="169" fontId="39" fillId="35" borderId="10" xfId="55" applyNumberFormat="1" applyFont="1" applyFill="1" applyBorder="1" applyAlignment="1">
      <alignment horizontal="center" vertical="center"/>
    </xf>
    <xf numFmtId="169" fontId="39" fillId="31" borderId="10" xfId="0" applyNumberFormat="1" applyFont="1" applyFill="1" applyBorder="1" applyAlignment="1">
      <alignment horizontal="center" vertical="center" wrapText="1"/>
    </xf>
    <xf numFmtId="49" fontId="30" fillId="0" borderId="10" xfId="55" applyNumberFormat="1" applyFont="1" applyFill="1" applyBorder="1" applyAlignment="1">
      <alignment horizontal="center" vertical="center" wrapText="1"/>
    </xf>
    <xf numFmtId="49" fontId="30" fillId="24" borderId="10" xfId="55" applyNumberFormat="1" applyFont="1" applyFill="1" applyBorder="1" applyAlignment="1">
      <alignment horizontal="center" vertical="center" wrapText="1"/>
    </xf>
    <xf numFmtId="0" fontId="39" fillId="0" borderId="10" xfId="55" applyNumberFormat="1" applyFont="1" applyBorder="1" applyAlignment="1">
      <alignment horizontal="center" vertical="center"/>
    </xf>
    <xf numFmtId="49" fontId="30" fillId="0" borderId="18" xfId="55" applyNumberFormat="1" applyFont="1" applyFill="1" applyBorder="1" applyAlignment="1">
      <alignment horizontal="center" vertical="center"/>
    </xf>
    <xf numFmtId="1" fontId="39" fillId="25" borderId="10" xfId="0" applyNumberFormat="1" applyFont="1" applyFill="1" applyBorder="1" applyAlignment="1">
      <alignment horizontal="center" vertical="center" wrapText="1"/>
    </xf>
    <xf numFmtId="1" fontId="39" fillId="27" borderId="10" xfId="0" applyNumberFormat="1" applyFont="1" applyFill="1" applyBorder="1" applyAlignment="1">
      <alignment horizontal="center" vertical="center" wrapText="1"/>
    </xf>
    <xf numFmtId="1" fontId="39" fillId="31" borderId="10" xfId="0" applyNumberFormat="1" applyFont="1" applyFill="1" applyBorder="1" applyAlignment="1">
      <alignment horizontal="center" vertical="center" wrapText="1"/>
    </xf>
    <xf numFmtId="1" fontId="39" fillId="33" borderId="10" xfId="0" applyNumberFormat="1" applyFont="1" applyFill="1" applyBorder="1" applyAlignment="1">
      <alignment horizontal="center" vertical="center" wrapText="1"/>
    </xf>
    <xf numFmtId="1" fontId="30" fillId="35" borderId="10" xfId="55" applyNumberFormat="1" applyFont="1" applyFill="1" applyBorder="1" applyAlignment="1">
      <alignment horizontal="center" vertical="center"/>
    </xf>
    <xf numFmtId="1" fontId="39" fillId="35" borderId="10" xfId="55" applyNumberFormat="1" applyFont="1" applyFill="1" applyBorder="1" applyAlignment="1">
      <alignment horizontal="center" vertical="center"/>
    </xf>
    <xf numFmtId="1" fontId="39" fillId="0" borderId="10" xfId="55" applyNumberFormat="1" applyFont="1" applyBorder="1" applyAlignment="1">
      <alignment horizontal="center" vertical="center"/>
    </xf>
    <xf numFmtId="1" fontId="30" fillId="0" borderId="10" xfId="55" applyNumberFormat="1" applyFont="1" applyFill="1" applyBorder="1" applyAlignment="1">
      <alignment horizontal="center" vertical="center"/>
    </xf>
    <xf numFmtId="1" fontId="30" fillId="0" borderId="10" xfId="622" applyNumberFormat="1" applyFont="1" applyFill="1" applyBorder="1" applyAlignment="1">
      <alignment horizontal="center" vertical="center" wrapText="1"/>
    </xf>
    <xf numFmtId="1" fontId="30" fillId="24" borderId="10" xfId="0" applyNumberFormat="1" applyFont="1" applyFill="1" applyBorder="1" applyAlignment="1">
      <alignment horizontal="center" vertical="center" wrapText="1"/>
    </xf>
    <xf numFmtId="1" fontId="30" fillId="0" borderId="18" xfId="55" applyNumberFormat="1" applyFont="1" applyFill="1" applyBorder="1" applyAlignment="1">
      <alignment horizontal="center" vertical="center"/>
    </xf>
    <xf numFmtId="165" fontId="39" fillId="39" borderId="10" xfId="0" applyNumberFormat="1" applyFont="1" applyFill="1" applyBorder="1" applyAlignment="1">
      <alignment horizontal="center" vertical="center" wrapText="1"/>
    </xf>
    <xf numFmtId="0" fontId="32" fillId="0" borderId="0" xfId="37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4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32" fillId="0" borderId="0" xfId="37" applyFont="1" applyFill="1" applyAlignment="1">
      <alignment horizontal="center" wrapText="1"/>
    </xf>
    <xf numFmtId="0" fontId="33" fillId="0" borderId="0" xfId="55" applyFont="1" applyAlignment="1">
      <alignment horizontal="center" vertical="center"/>
    </xf>
    <xf numFmtId="0" fontId="30" fillId="0" borderId="0" xfId="55" applyFont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9" fillId="0" borderId="0" xfId="46" applyFont="1" applyFill="1" applyBorder="1" applyAlignment="1">
      <alignment horizont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41" fillId="0" borderId="10" xfId="37" applyFont="1" applyFill="1" applyBorder="1" applyAlignment="1">
      <alignment horizontal="center" vertical="center" wrapText="1"/>
    </xf>
    <xf numFmtId="0" fontId="45" fillId="0" borderId="10" xfId="45" applyFont="1" applyFill="1" applyBorder="1" applyAlignment="1">
      <alignment horizontal="center" vertical="center"/>
    </xf>
    <xf numFmtId="0" fontId="29" fillId="0" borderId="10" xfId="45" applyFont="1" applyFill="1" applyBorder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4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</cellXfs>
  <cellStyles count="624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TableStyleLight1" xfId="622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Финансовый 4" xfId="623"/>
    <cellStyle name="Хороший" xfId="43" builtinId="26" customBuiltin="1"/>
    <cellStyle name="Хороший 2" xfId="101"/>
  </cellStyles>
  <dxfs count="5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FFFCC"/>
      <color rgb="FFFFFF99"/>
      <color rgb="FFFDEFFF"/>
      <color rgb="FFF6E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Z195"/>
  <sheetViews>
    <sheetView tabSelected="1" view="pageBreakPreview" topLeftCell="A4" zoomScale="67" zoomScaleSheetLayoutView="67" workbookViewId="0">
      <pane xSplit="4" ySplit="20" topLeftCell="E24" activePane="bottomRight" state="frozen"/>
      <selection activeCell="A4" sqref="A4"/>
      <selection pane="topRight" activeCell="E4" sqref="E4"/>
      <selection pane="bottomLeft" activeCell="A24" sqref="A24"/>
      <selection pane="bottomRight" activeCell="X22" sqref="X22"/>
    </sheetView>
  </sheetViews>
  <sheetFormatPr defaultColWidth="9" defaultRowHeight="15.75" x14ac:dyDescent="0.25"/>
  <cols>
    <col min="1" max="1" width="14.5" style="2" customWidth="1"/>
    <col min="2" max="2" width="46.5" style="2" customWidth="1"/>
    <col min="3" max="3" width="15.25" style="2" customWidth="1"/>
    <col min="4" max="4" width="16" style="59" customWidth="1"/>
    <col min="5" max="5" width="10.125" style="2" customWidth="1"/>
    <col min="6" max="6" width="11.5" style="2" customWidth="1"/>
    <col min="7" max="7" width="9.625" style="2" customWidth="1"/>
    <col min="8" max="8" width="8.75" style="2" customWidth="1"/>
    <col min="9" max="9" width="9.5" style="2" customWidth="1"/>
    <col min="10" max="10" width="8.75" style="2" customWidth="1"/>
    <col min="11" max="11" width="10.875" style="2" customWidth="1"/>
    <col min="12" max="12" width="9.875" style="2" customWidth="1"/>
    <col min="13" max="13" width="12" style="2" customWidth="1"/>
    <col min="14" max="14" width="10.625" style="2" customWidth="1"/>
    <col min="15" max="15" width="8.75" style="2" customWidth="1"/>
    <col min="16" max="16" width="9.5" style="2" customWidth="1"/>
    <col min="17" max="17" width="8.75" style="2" customWidth="1"/>
    <col min="18" max="18" width="10.375" style="2" customWidth="1"/>
    <col min="19" max="19" width="8.75" style="2" customWidth="1"/>
    <col min="20" max="20" width="8.75" style="59" customWidth="1"/>
    <col min="21" max="21" width="10.625" style="2" customWidth="1"/>
    <col min="22" max="22" width="11.25" style="2" customWidth="1"/>
    <col min="23" max="23" width="18.875" style="2" customWidth="1"/>
    <col min="24" max="24" width="10.625" style="2" customWidth="1"/>
    <col min="25" max="26" width="12.125" style="2" customWidth="1"/>
    <col min="27" max="16384" width="9" style="2"/>
  </cols>
  <sheetData>
    <row r="1" spans="1:52" ht="18.75" x14ac:dyDescent="0.25">
      <c r="A1" s="3"/>
      <c r="B1" s="3"/>
      <c r="C1" s="3"/>
      <c r="D1" s="6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5"/>
      <c r="W1" s="6" t="s">
        <v>13</v>
      </c>
      <c r="Y1" s="1"/>
    </row>
    <row r="2" spans="1:52" ht="18.75" x14ac:dyDescent="0.3">
      <c r="A2" s="3"/>
      <c r="B2" s="3"/>
      <c r="C2" s="3"/>
      <c r="D2" s="6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5"/>
      <c r="W2" s="8" t="s">
        <v>0</v>
      </c>
      <c r="Y2" s="1"/>
    </row>
    <row r="3" spans="1:52" ht="18.75" x14ac:dyDescent="0.3">
      <c r="A3" s="3"/>
      <c r="B3" s="3"/>
      <c r="C3" s="3"/>
      <c r="D3" s="61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5"/>
      <c r="W3" s="8" t="s">
        <v>19</v>
      </c>
      <c r="Y3" s="1"/>
    </row>
    <row r="4" spans="1:52" s="4" customFormat="1" ht="18.75" x14ac:dyDescent="0.3">
      <c r="A4" s="128" t="s">
        <v>139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3"/>
      <c r="Y4" s="13"/>
      <c r="Z4" s="13"/>
      <c r="AA4" s="13"/>
    </row>
    <row r="5" spans="1:52" s="4" customFormat="1" ht="18.75" x14ac:dyDescent="0.3">
      <c r="A5" s="133" t="s">
        <v>142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1"/>
      <c r="Y5" s="11"/>
      <c r="Z5" s="11"/>
      <c r="AA5" s="11"/>
      <c r="AB5" s="11"/>
    </row>
    <row r="6" spans="1:52" s="4" customFormat="1" ht="18.75" x14ac:dyDescent="0.3">
      <c r="A6" s="12"/>
      <c r="B6" s="12"/>
      <c r="C6" s="12"/>
      <c r="D6" s="6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62"/>
      <c r="U6" s="12"/>
      <c r="V6" s="12"/>
      <c r="W6" s="12"/>
      <c r="X6" s="12"/>
      <c r="Y6" s="12"/>
      <c r="Z6" s="12"/>
      <c r="AA6" s="12"/>
    </row>
    <row r="7" spans="1:52" s="4" customFormat="1" ht="18.75" x14ac:dyDescent="0.3">
      <c r="A7" s="133" t="s">
        <v>23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1"/>
      <c r="Y7" s="11"/>
      <c r="Z7" s="11"/>
      <c r="AA7" s="11"/>
    </row>
    <row r="8" spans="1:52" x14ac:dyDescent="0.25">
      <c r="A8" s="135" t="s">
        <v>15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7"/>
      <c r="Y8" s="7"/>
      <c r="Z8" s="7"/>
      <c r="AA8" s="7"/>
    </row>
    <row r="9" spans="1:52" x14ac:dyDescent="0.25">
      <c r="A9" s="10"/>
      <c r="B9" s="10"/>
      <c r="C9" s="10"/>
      <c r="D9" s="58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67"/>
      <c r="U9" s="10"/>
      <c r="V9" s="10"/>
      <c r="W9" s="10"/>
      <c r="X9" s="10"/>
      <c r="Y9" s="10"/>
      <c r="Z9" s="10"/>
      <c r="AA9" s="10"/>
    </row>
    <row r="10" spans="1:52" ht="18.75" x14ac:dyDescent="0.3">
      <c r="A10" s="136" t="s">
        <v>143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4"/>
      <c r="Y10" s="14"/>
      <c r="Z10" s="14"/>
      <c r="AA10" s="14"/>
    </row>
    <row r="11" spans="1:52" ht="18.75" x14ac:dyDescent="0.3">
      <c r="AA11" s="8"/>
    </row>
    <row r="12" spans="1:52" ht="18.75" x14ac:dyDescent="0.25">
      <c r="A12" s="134" t="s">
        <v>144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5"/>
      <c r="Y12" s="15"/>
      <c r="Z12" s="15"/>
      <c r="AA12" s="15"/>
    </row>
    <row r="13" spans="1:52" x14ac:dyDescent="0.25">
      <c r="A13" s="135" t="s">
        <v>16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7"/>
      <c r="Y13" s="7"/>
      <c r="Z13" s="7"/>
      <c r="AA13" s="7"/>
    </row>
    <row r="14" spans="1:52" ht="15.75" customHeight="1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4"/>
      <c r="AU14" s="4"/>
      <c r="AV14" s="4"/>
      <c r="AW14" s="4"/>
      <c r="AX14" s="4"/>
    </row>
    <row r="15" spans="1:52" ht="53.25" customHeight="1" x14ac:dyDescent="0.25">
      <c r="A15" s="129" t="s">
        <v>14</v>
      </c>
      <c r="B15" s="132" t="s">
        <v>9</v>
      </c>
      <c r="C15" s="132" t="s">
        <v>4</v>
      </c>
      <c r="D15" s="143" t="s">
        <v>21</v>
      </c>
      <c r="E15" s="141" t="s">
        <v>146</v>
      </c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0" t="s">
        <v>145</v>
      </c>
      <c r="T15" s="140"/>
      <c r="U15" s="140"/>
      <c r="V15" s="140"/>
      <c r="W15" s="132" t="s">
        <v>5</v>
      </c>
      <c r="X15" s="17"/>
      <c r="Y15" s="17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13.5" customHeight="1" x14ac:dyDescent="0.25">
      <c r="A16" s="130"/>
      <c r="B16" s="132"/>
      <c r="C16" s="132"/>
      <c r="D16" s="144"/>
      <c r="E16" s="142" t="s">
        <v>6</v>
      </c>
      <c r="F16" s="142"/>
      <c r="G16" s="142"/>
      <c r="H16" s="142"/>
      <c r="I16" s="142"/>
      <c r="J16" s="142"/>
      <c r="K16" s="142"/>
      <c r="L16" s="142" t="s">
        <v>7</v>
      </c>
      <c r="M16" s="142"/>
      <c r="N16" s="142"/>
      <c r="O16" s="142"/>
      <c r="P16" s="142"/>
      <c r="Q16" s="142"/>
      <c r="R16" s="142"/>
      <c r="S16" s="140"/>
      <c r="T16" s="140"/>
      <c r="U16" s="140"/>
      <c r="V16" s="140"/>
      <c r="W16" s="132"/>
      <c r="X16" s="17"/>
      <c r="Y16" s="17"/>
      <c r="Z16" s="18"/>
      <c r="AA16" s="18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ht="13.5" customHeight="1" x14ac:dyDescent="0.25">
      <c r="A17" s="130"/>
      <c r="B17" s="132"/>
      <c r="C17" s="132"/>
      <c r="D17" s="144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0"/>
      <c r="T17" s="140"/>
      <c r="U17" s="140"/>
      <c r="V17" s="140"/>
      <c r="W17" s="132"/>
      <c r="X17" s="17"/>
      <c r="Y17" s="17"/>
      <c r="Z17" s="18"/>
      <c r="AA17" s="18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48.75" customHeight="1" x14ac:dyDescent="0.25">
      <c r="A18" s="130"/>
      <c r="B18" s="132"/>
      <c r="C18" s="132"/>
      <c r="D18" s="144"/>
      <c r="E18" s="19" t="s">
        <v>11</v>
      </c>
      <c r="F18" s="142" t="s">
        <v>10</v>
      </c>
      <c r="G18" s="142"/>
      <c r="H18" s="142"/>
      <c r="I18" s="142"/>
      <c r="J18" s="142"/>
      <c r="K18" s="142"/>
      <c r="L18" s="19" t="s">
        <v>11</v>
      </c>
      <c r="M18" s="142" t="s">
        <v>10</v>
      </c>
      <c r="N18" s="142"/>
      <c r="O18" s="142"/>
      <c r="P18" s="142"/>
      <c r="Q18" s="142"/>
      <c r="R18" s="142"/>
      <c r="S18" s="138" t="s">
        <v>11</v>
      </c>
      <c r="T18" s="139"/>
      <c r="U18" s="138" t="s">
        <v>10</v>
      </c>
      <c r="V18" s="139"/>
      <c r="W18" s="132"/>
      <c r="X18" s="17"/>
      <c r="Y18" s="17"/>
      <c r="Z18" s="18"/>
      <c r="AA18" s="18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ht="76.5" customHeight="1" x14ac:dyDescent="0.25">
      <c r="A19" s="131"/>
      <c r="B19" s="132"/>
      <c r="C19" s="132"/>
      <c r="D19" s="145"/>
      <c r="E19" s="23" t="s">
        <v>20</v>
      </c>
      <c r="F19" s="23" t="s">
        <v>20</v>
      </c>
      <c r="G19" s="9" t="s">
        <v>2</v>
      </c>
      <c r="H19" s="9" t="s">
        <v>3</v>
      </c>
      <c r="I19" s="9" t="s">
        <v>12</v>
      </c>
      <c r="J19" s="9" t="s">
        <v>1</v>
      </c>
      <c r="K19" s="9" t="s">
        <v>8</v>
      </c>
      <c r="L19" s="23" t="s">
        <v>20</v>
      </c>
      <c r="M19" s="23" t="s">
        <v>20</v>
      </c>
      <c r="N19" s="9" t="s">
        <v>2</v>
      </c>
      <c r="O19" s="9" t="s">
        <v>3</v>
      </c>
      <c r="P19" s="9" t="s">
        <v>12</v>
      </c>
      <c r="Q19" s="9" t="s">
        <v>1</v>
      </c>
      <c r="R19" s="9" t="s">
        <v>8</v>
      </c>
      <c r="S19" s="22" t="s">
        <v>22</v>
      </c>
      <c r="T19" s="84" t="s">
        <v>17</v>
      </c>
      <c r="U19" s="22" t="s">
        <v>22</v>
      </c>
      <c r="V19" s="20" t="s">
        <v>17</v>
      </c>
      <c r="W19" s="132"/>
      <c r="X19" s="17"/>
      <c r="Y19" s="17"/>
      <c r="Z19" s="18"/>
      <c r="AA19" s="18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x14ac:dyDescent="0.25">
      <c r="A20" s="21">
        <v>1</v>
      </c>
      <c r="B20" s="21">
        <v>2</v>
      </c>
      <c r="C20" s="21">
        <v>3</v>
      </c>
      <c r="D20" s="63">
        <v>4</v>
      </c>
      <c r="E20" s="21">
        <v>5</v>
      </c>
      <c r="F20" s="21">
        <f t="shared" ref="F20:W20" si="0">E20+1</f>
        <v>6</v>
      </c>
      <c r="G20" s="21">
        <f t="shared" si="0"/>
        <v>7</v>
      </c>
      <c r="H20" s="21">
        <f t="shared" si="0"/>
        <v>8</v>
      </c>
      <c r="I20" s="21">
        <f t="shared" si="0"/>
        <v>9</v>
      </c>
      <c r="J20" s="21">
        <f t="shared" si="0"/>
        <v>10</v>
      </c>
      <c r="K20" s="21">
        <f t="shared" si="0"/>
        <v>11</v>
      </c>
      <c r="L20" s="21">
        <f t="shared" si="0"/>
        <v>12</v>
      </c>
      <c r="M20" s="21">
        <f t="shared" si="0"/>
        <v>13</v>
      </c>
      <c r="N20" s="21">
        <f t="shared" si="0"/>
        <v>14</v>
      </c>
      <c r="O20" s="21">
        <f t="shared" si="0"/>
        <v>15</v>
      </c>
      <c r="P20" s="21">
        <f t="shared" si="0"/>
        <v>16</v>
      </c>
      <c r="Q20" s="21">
        <f t="shared" si="0"/>
        <v>17</v>
      </c>
      <c r="R20" s="21">
        <f t="shared" si="0"/>
        <v>18</v>
      </c>
      <c r="S20" s="21">
        <f t="shared" si="0"/>
        <v>19</v>
      </c>
      <c r="T20" s="85">
        <f t="shared" si="0"/>
        <v>20</v>
      </c>
      <c r="U20" s="21">
        <f t="shared" si="0"/>
        <v>21</v>
      </c>
      <c r="V20" s="21">
        <f t="shared" si="0"/>
        <v>22</v>
      </c>
      <c r="W20" s="21">
        <f t="shared" si="0"/>
        <v>23</v>
      </c>
      <c r="X20" s="17"/>
      <c r="Y20" s="17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ht="31.5" x14ac:dyDescent="0.25">
      <c r="A21" s="25" t="s">
        <v>31</v>
      </c>
      <c r="B21" s="27" t="s">
        <v>18</v>
      </c>
      <c r="C21" s="26" t="s">
        <v>24</v>
      </c>
      <c r="D21" s="77">
        <f t="shared" ref="D21" si="1">IF(NOT(SUM(D24:D29)=0),SUM(D24:D29),"нд")</f>
        <v>142.917</v>
      </c>
      <c r="E21" s="77" t="str">
        <f t="shared" ref="E21:F21" si="2">IF(NOT(SUM(E24:E29)=0),SUM(E24:E29),"нд")</f>
        <v>нд</v>
      </c>
      <c r="F21" s="77">
        <f t="shared" si="2"/>
        <v>26.177999999999997</v>
      </c>
      <c r="G21" s="77" t="str">
        <f t="shared" ref="G21:K21" si="3">IF(NOT(SUM(G24:G29)=0),SUM(G24:G29),"нд")</f>
        <v>нд</v>
      </c>
      <c r="H21" s="77" t="str">
        <f t="shared" si="3"/>
        <v>нд</v>
      </c>
      <c r="I21" s="77">
        <f t="shared" si="3"/>
        <v>1.8619999999999999</v>
      </c>
      <c r="J21" s="77" t="str">
        <f t="shared" si="3"/>
        <v>нд</v>
      </c>
      <c r="K21" s="116">
        <f t="shared" si="3"/>
        <v>4</v>
      </c>
      <c r="L21" s="77" t="str">
        <f t="shared" ref="L21" si="4">IF(NOT(SUM(L24:L29)=0),SUM(L24:L29),"нд")</f>
        <v>нд</v>
      </c>
      <c r="M21" s="77">
        <f>IF(NOT(SUM(M24:M29)=0),SUM(M24:M29),"нд")</f>
        <v>26.131</v>
      </c>
      <c r="N21" s="77" t="str">
        <f t="shared" ref="N21:R21" si="5">IF(NOT(SUM(N24:N29)=0),SUM(N24:N29),"нд")</f>
        <v>нд</v>
      </c>
      <c r="O21" s="77" t="str">
        <f t="shared" si="5"/>
        <v>нд</v>
      </c>
      <c r="P21" s="77">
        <f t="shared" si="5"/>
        <v>1.8619999999999999</v>
      </c>
      <c r="Q21" s="77" t="str">
        <f t="shared" si="5"/>
        <v>нд</v>
      </c>
      <c r="R21" s="116">
        <f t="shared" si="5"/>
        <v>4</v>
      </c>
      <c r="S21" s="77" t="str">
        <f t="shared" ref="S21:S84" si="6">IF(SUM(L21)-SUM(E21)=0,"нд",SUM(L21)-SUM(E21))</f>
        <v>нд</v>
      </c>
      <c r="T21" s="86" t="str">
        <f t="shared" ref="T21:T84" si="7">IF(NOT(IFERROR(ROUND((L21-E21)/E21*100,2),"нд")=0),IFERROR(ROUND((L21-E21)/E21*100,2),"нд"),"нд")</f>
        <v>нд</v>
      </c>
      <c r="U21" s="77">
        <f>IF(SUM(M21)-SUM(F21)=0,"нд",SUM(M21)-SUM(F21))</f>
        <v>-4.6999999999997044E-2</v>
      </c>
      <c r="V21" s="86">
        <f t="shared" ref="V21:V84" si="8">IF(NOT(IFERROR(ROUND((M21-F21)/F21*100,2),"нд")=0),IFERROR(ROUND((M21-F21)/F21*100,2),"нд"),"нд")</f>
        <v>-0.18</v>
      </c>
      <c r="W21" s="77" t="s">
        <v>25</v>
      </c>
      <c r="X21" s="57">
        <f>U22+U23</f>
        <v>-4.6999999999997044E-2</v>
      </c>
      <c r="Y21" s="57"/>
      <c r="Z21" s="57"/>
    </row>
    <row r="22" spans="1:52" ht="15.75" customHeight="1" x14ac:dyDescent="0.25">
      <c r="A22" s="28"/>
      <c r="B22" s="29" t="s">
        <v>147</v>
      </c>
      <c r="C22" s="24" t="s">
        <v>24</v>
      </c>
      <c r="D22" s="78">
        <f t="shared" ref="D22:E22" si="9">IF(NOT(SUM(D67,D71,D97,D141,D165,D172,D182,D191)=0),SUM(D67,D71,D97,D141,D165,D172,D182,D191),"нд")</f>
        <v>67.413999999999987</v>
      </c>
      <c r="E22" s="78" t="str">
        <f t="shared" si="9"/>
        <v>нд</v>
      </c>
      <c r="F22" s="78">
        <f t="shared" ref="F22:L22" si="10">IF(NOT(SUM(F67,F71,F97,F141,F165,F172,F182,F191)=0),SUM(F67,F71,F97,F141,F165,F172,F182,F191),"нд")</f>
        <v>17.18</v>
      </c>
      <c r="G22" s="78" t="str">
        <f t="shared" ref="G22:K22" si="11">IF(NOT(SUM(G67,G71,G97,G141,G165,G172,G182,G191)=0),SUM(G67,G71,G97,G141,G165,G172,G182,G191),"нд")</f>
        <v>нд</v>
      </c>
      <c r="H22" s="78" t="str">
        <f t="shared" si="11"/>
        <v>нд</v>
      </c>
      <c r="I22" s="78">
        <f t="shared" si="11"/>
        <v>1.6319999999999999</v>
      </c>
      <c r="J22" s="78" t="str">
        <f t="shared" si="11"/>
        <v>нд</v>
      </c>
      <c r="K22" s="83">
        <f t="shared" si="11"/>
        <v>1</v>
      </c>
      <c r="L22" s="78" t="str">
        <f t="shared" si="10"/>
        <v>нд</v>
      </c>
      <c r="M22" s="78">
        <f t="shared" ref="M22:R22" si="12">IF(NOT(SUM(M67,M71,M97,M141,M165,M172,M182,M191)=0),SUM(M67,M71,M97,M141,M165,M172,M182,M191),"нд")</f>
        <v>17.142000000000003</v>
      </c>
      <c r="N22" s="78" t="str">
        <f t="shared" si="12"/>
        <v>нд</v>
      </c>
      <c r="O22" s="78" t="str">
        <f t="shared" si="12"/>
        <v>нд</v>
      </c>
      <c r="P22" s="78">
        <f t="shared" si="12"/>
        <v>1.6319999999999999</v>
      </c>
      <c r="Q22" s="78" t="str">
        <f t="shared" si="12"/>
        <v>нд</v>
      </c>
      <c r="R22" s="83">
        <f t="shared" si="12"/>
        <v>1</v>
      </c>
      <c r="S22" s="78" t="str">
        <f t="shared" si="6"/>
        <v>нд</v>
      </c>
      <c r="T22" s="87" t="str">
        <f t="shared" si="7"/>
        <v>нд</v>
      </c>
      <c r="U22" s="78">
        <f t="shared" ref="U22:U84" si="13">IF(SUM(M22)-SUM(F22)=0,"нд",SUM(M22)-SUM(F22))</f>
        <v>-3.7999999999996703E-2</v>
      </c>
      <c r="V22" s="87">
        <f t="shared" si="8"/>
        <v>-0.22</v>
      </c>
      <c r="W22" s="78" t="s">
        <v>25</v>
      </c>
    </row>
    <row r="23" spans="1:52" ht="16.5" customHeight="1" x14ac:dyDescent="0.25">
      <c r="A23" s="32"/>
      <c r="B23" s="35" t="s">
        <v>148</v>
      </c>
      <c r="C23" s="34" t="s">
        <v>24</v>
      </c>
      <c r="D23" s="65">
        <f t="shared" ref="D23" si="14">IF(NOT(SUM(D87,D104,D143,D153,D156,D169,D175,D188)=0),SUM(D87,D104,D143,D153,D156,D169,D175,D188),"нд")</f>
        <v>75.503</v>
      </c>
      <c r="E23" s="65" t="str">
        <f t="shared" ref="E23:F23" si="15">IF(NOT(SUM(E87,E104,E143,E154,E156,E169,E175,E188)=0),SUM(E87,E104,E143,E154,E156,E169,E175,E188),"нд")</f>
        <v>нд</v>
      </c>
      <c r="F23" s="65">
        <f t="shared" si="15"/>
        <v>8.9979999999999993</v>
      </c>
      <c r="G23" s="65" t="str">
        <f t="shared" ref="G23:K23" si="16">IF(NOT(SUM(G87,G104,G143,G154,G156,G169,G175,G188)=0),SUM(G87,G104,G143,G154,G156,G169,G175,G188),"нд")</f>
        <v>нд</v>
      </c>
      <c r="H23" s="65" t="str">
        <f t="shared" si="16"/>
        <v>нд</v>
      </c>
      <c r="I23" s="65">
        <f t="shared" si="16"/>
        <v>0.23</v>
      </c>
      <c r="J23" s="65" t="str">
        <f t="shared" si="16"/>
        <v>нд</v>
      </c>
      <c r="K23" s="117">
        <f t="shared" si="16"/>
        <v>3</v>
      </c>
      <c r="L23" s="65" t="str">
        <f t="shared" ref="L23" si="17">IF(NOT(SUM(L87,L104,L143,L154,L156,L169,L175,L188)=0),SUM(L87,L104,L143,L154,L156,L169,L175,L188),"нд")</f>
        <v>нд</v>
      </c>
      <c r="M23" s="65">
        <f t="shared" ref="M23:R23" si="18">IF(NOT(SUM(M87,M104,M143,M154,M156,M169,M175,M188)=0),SUM(M87,M104,M143,M154,M156,M169,M175,M188),"нд")</f>
        <v>8.988999999999999</v>
      </c>
      <c r="N23" s="65" t="str">
        <f t="shared" si="18"/>
        <v>нд</v>
      </c>
      <c r="O23" s="65" t="str">
        <f t="shared" si="18"/>
        <v>нд</v>
      </c>
      <c r="P23" s="65">
        <f t="shared" si="18"/>
        <v>0.23</v>
      </c>
      <c r="Q23" s="65" t="str">
        <f t="shared" si="18"/>
        <v>нд</v>
      </c>
      <c r="R23" s="117">
        <f t="shared" si="18"/>
        <v>3</v>
      </c>
      <c r="S23" s="65" t="str">
        <f t="shared" si="6"/>
        <v>нд</v>
      </c>
      <c r="T23" s="66" t="str">
        <f t="shared" si="7"/>
        <v>нд</v>
      </c>
      <c r="U23" s="65">
        <f t="shared" si="13"/>
        <v>-9.0000000000003411E-3</v>
      </c>
      <c r="V23" s="66">
        <f t="shared" si="8"/>
        <v>-0.1</v>
      </c>
      <c r="W23" s="65" t="s">
        <v>25</v>
      </c>
    </row>
    <row r="24" spans="1:52" ht="31.15" customHeight="1" x14ac:dyDescent="0.25">
      <c r="A24" s="25" t="s">
        <v>32</v>
      </c>
      <c r="B24" s="27" t="s">
        <v>33</v>
      </c>
      <c r="C24" s="26" t="s">
        <v>24</v>
      </c>
      <c r="D24" s="77" t="str">
        <f t="shared" ref="D24:E24" si="19">D31</f>
        <v>нд</v>
      </c>
      <c r="E24" s="77" t="str">
        <f t="shared" si="19"/>
        <v>нд</v>
      </c>
      <c r="F24" s="77" t="str">
        <f t="shared" ref="F24:L24" si="20">F31</f>
        <v>нд</v>
      </c>
      <c r="G24" s="77" t="str">
        <f t="shared" ref="G24:K24" si="21">G31</f>
        <v>нд</v>
      </c>
      <c r="H24" s="77" t="str">
        <f t="shared" si="21"/>
        <v>нд</v>
      </c>
      <c r="I24" s="77" t="str">
        <f t="shared" si="21"/>
        <v>нд</v>
      </c>
      <c r="J24" s="77" t="str">
        <f t="shared" si="21"/>
        <v>нд</v>
      </c>
      <c r="K24" s="116" t="str">
        <f t="shared" si="21"/>
        <v>нд</v>
      </c>
      <c r="L24" s="77" t="str">
        <f t="shared" si="20"/>
        <v>нд</v>
      </c>
      <c r="M24" s="77" t="str">
        <f t="shared" ref="M24:R24" si="22">M31</f>
        <v>нд</v>
      </c>
      <c r="N24" s="77" t="str">
        <f t="shared" si="22"/>
        <v>нд</v>
      </c>
      <c r="O24" s="77" t="str">
        <f t="shared" si="22"/>
        <v>нд</v>
      </c>
      <c r="P24" s="77" t="str">
        <f t="shared" si="22"/>
        <v>нд</v>
      </c>
      <c r="Q24" s="77" t="str">
        <f t="shared" si="22"/>
        <v>нд</v>
      </c>
      <c r="R24" s="116" t="str">
        <f t="shared" si="22"/>
        <v>нд</v>
      </c>
      <c r="S24" s="77" t="str">
        <f t="shared" si="6"/>
        <v>нд</v>
      </c>
      <c r="T24" s="86" t="str">
        <f t="shared" si="7"/>
        <v>нд</v>
      </c>
      <c r="U24" s="77" t="str">
        <f t="shared" si="13"/>
        <v>нд</v>
      </c>
      <c r="V24" s="86" t="str">
        <f t="shared" si="8"/>
        <v>нд</v>
      </c>
      <c r="W24" s="77" t="s">
        <v>25</v>
      </c>
    </row>
    <row r="25" spans="1:52" ht="36.75" customHeight="1" x14ac:dyDescent="0.25">
      <c r="A25" s="25" t="s">
        <v>34</v>
      </c>
      <c r="B25" s="27" t="s">
        <v>35</v>
      </c>
      <c r="C25" s="26" t="s">
        <v>24</v>
      </c>
      <c r="D25" s="77">
        <f t="shared" ref="D25:E25" si="23">D64</f>
        <v>113.91</v>
      </c>
      <c r="E25" s="77" t="str">
        <f t="shared" si="23"/>
        <v>нд</v>
      </c>
      <c r="F25" s="77">
        <f t="shared" ref="F25:L25" si="24">F64</f>
        <v>24.068999999999999</v>
      </c>
      <c r="G25" s="77" t="str">
        <f t="shared" ref="G25:K25" si="25">G64</f>
        <v>нд</v>
      </c>
      <c r="H25" s="77" t="str">
        <f t="shared" si="25"/>
        <v>нд</v>
      </c>
      <c r="I25" s="77">
        <f t="shared" si="25"/>
        <v>1.8619999999999999</v>
      </c>
      <c r="J25" s="77" t="str">
        <f t="shared" si="25"/>
        <v>нд</v>
      </c>
      <c r="K25" s="116">
        <f t="shared" si="25"/>
        <v>2</v>
      </c>
      <c r="L25" s="77" t="str">
        <f t="shared" si="24"/>
        <v>нд</v>
      </c>
      <c r="M25" s="77">
        <f t="shared" ref="M25:R25" si="26">M64</f>
        <v>24.022000000000002</v>
      </c>
      <c r="N25" s="77" t="str">
        <f t="shared" si="26"/>
        <v>нд</v>
      </c>
      <c r="O25" s="77" t="str">
        <f t="shared" si="26"/>
        <v>нд</v>
      </c>
      <c r="P25" s="77">
        <f t="shared" si="26"/>
        <v>1.8619999999999999</v>
      </c>
      <c r="Q25" s="77" t="str">
        <f t="shared" si="26"/>
        <v>нд</v>
      </c>
      <c r="R25" s="116">
        <f t="shared" si="26"/>
        <v>2</v>
      </c>
      <c r="S25" s="77" t="str">
        <f t="shared" si="6"/>
        <v>нд</v>
      </c>
      <c r="T25" s="86" t="str">
        <f t="shared" si="7"/>
        <v>нд</v>
      </c>
      <c r="U25" s="77">
        <f t="shared" si="13"/>
        <v>-4.6999999999997044E-2</v>
      </c>
      <c r="V25" s="86">
        <f t="shared" si="8"/>
        <v>-0.2</v>
      </c>
      <c r="W25" s="77" t="s">
        <v>25</v>
      </c>
    </row>
    <row r="26" spans="1:52" ht="69" customHeight="1" x14ac:dyDescent="0.25">
      <c r="A26" s="25" t="s">
        <v>36</v>
      </c>
      <c r="B26" s="27" t="s">
        <v>37</v>
      </c>
      <c r="C26" s="26" t="s">
        <v>24</v>
      </c>
      <c r="D26" s="77" t="str">
        <f t="shared" ref="D26:E26" si="27">D158</f>
        <v>нд</v>
      </c>
      <c r="E26" s="77" t="str">
        <f t="shared" si="27"/>
        <v>нд</v>
      </c>
      <c r="F26" s="77" t="str">
        <f t="shared" ref="F26:L26" si="28">F158</f>
        <v>нд</v>
      </c>
      <c r="G26" s="77" t="str">
        <f t="shared" ref="G26:K26" si="29">G158</f>
        <v>нд</v>
      </c>
      <c r="H26" s="77" t="str">
        <f t="shared" si="29"/>
        <v>нд</v>
      </c>
      <c r="I26" s="77" t="str">
        <f t="shared" si="29"/>
        <v>нд</v>
      </c>
      <c r="J26" s="77" t="str">
        <f t="shared" si="29"/>
        <v>нд</v>
      </c>
      <c r="K26" s="116" t="str">
        <f t="shared" si="29"/>
        <v>нд</v>
      </c>
      <c r="L26" s="77" t="str">
        <f t="shared" si="28"/>
        <v>нд</v>
      </c>
      <c r="M26" s="77" t="str">
        <f t="shared" ref="M26:R26" si="30">M158</f>
        <v>нд</v>
      </c>
      <c r="N26" s="77" t="str">
        <f t="shared" si="30"/>
        <v>нд</v>
      </c>
      <c r="O26" s="77" t="str">
        <f t="shared" si="30"/>
        <v>нд</v>
      </c>
      <c r="P26" s="77" t="str">
        <f t="shared" si="30"/>
        <v>нд</v>
      </c>
      <c r="Q26" s="77" t="str">
        <f t="shared" si="30"/>
        <v>нд</v>
      </c>
      <c r="R26" s="116" t="str">
        <f t="shared" si="30"/>
        <v>нд</v>
      </c>
      <c r="S26" s="77" t="str">
        <f t="shared" si="6"/>
        <v>нд</v>
      </c>
      <c r="T26" s="86" t="str">
        <f t="shared" si="7"/>
        <v>нд</v>
      </c>
      <c r="U26" s="77" t="str">
        <f t="shared" si="13"/>
        <v>нд</v>
      </c>
      <c r="V26" s="86" t="str">
        <f t="shared" si="8"/>
        <v>нд</v>
      </c>
      <c r="W26" s="77" t="s">
        <v>25</v>
      </c>
    </row>
    <row r="27" spans="1:52" ht="36" customHeight="1" x14ac:dyDescent="0.25">
      <c r="A27" s="25" t="s">
        <v>38</v>
      </c>
      <c r="B27" s="27" t="s">
        <v>39</v>
      </c>
      <c r="C27" s="26" t="s">
        <v>24</v>
      </c>
      <c r="D27" s="77">
        <f t="shared" ref="D27:E27" si="31">D163</f>
        <v>28.893999999999998</v>
      </c>
      <c r="E27" s="77" t="str">
        <f t="shared" si="31"/>
        <v>нд</v>
      </c>
      <c r="F27" s="77">
        <f t="shared" ref="F27:L27" si="32">F163</f>
        <v>1.996</v>
      </c>
      <c r="G27" s="77" t="str">
        <f t="shared" ref="G27:K27" si="33">G163</f>
        <v>нд</v>
      </c>
      <c r="H27" s="77" t="str">
        <f t="shared" si="33"/>
        <v>нд</v>
      </c>
      <c r="I27" s="77" t="str">
        <f t="shared" si="33"/>
        <v>нд</v>
      </c>
      <c r="J27" s="77" t="str">
        <f t="shared" si="33"/>
        <v>нд</v>
      </c>
      <c r="K27" s="116">
        <f t="shared" si="33"/>
        <v>1</v>
      </c>
      <c r="L27" s="77" t="str">
        <f t="shared" si="32"/>
        <v>нд</v>
      </c>
      <c r="M27" s="77">
        <f t="shared" ref="M27:R27" si="34">M163</f>
        <v>1.996</v>
      </c>
      <c r="N27" s="77" t="str">
        <f t="shared" si="34"/>
        <v>нд</v>
      </c>
      <c r="O27" s="77" t="str">
        <f t="shared" si="34"/>
        <v>нд</v>
      </c>
      <c r="P27" s="77" t="str">
        <f t="shared" si="34"/>
        <v>нд</v>
      </c>
      <c r="Q27" s="77" t="str">
        <f t="shared" si="34"/>
        <v>нд</v>
      </c>
      <c r="R27" s="116">
        <f t="shared" si="34"/>
        <v>1</v>
      </c>
      <c r="S27" s="77" t="str">
        <f t="shared" si="6"/>
        <v>нд</v>
      </c>
      <c r="T27" s="86" t="str">
        <f t="shared" si="7"/>
        <v>нд</v>
      </c>
      <c r="U27" s="77" t="str">
        <f t="shared" si="13"/>
        <v>нд</v>
      </c>
      <c r="V27" s="86" t="str">
        <f t="shared" si="8"/>
        <v>нд</v>
      </c>
      <c r="W27" s="77" t="s">
        <v>25</v>
      </c>
    </row>
    <row r="28" spans="1:52" ht="42" customHeight="1" x14ac:dyDescent="0.25">
      <c r="A28" s="25" t="s">
        <v>40</v>
      </c>
      <c r="B28" s="27" t="s">
        <v>41</v>
      </c>
      <c r="C28" s="26" t="s">
        <v>24</v>
      </c>
      <c r="D28" s="77" t="str">
        <f t="shared" ref="D28:E28" si="35">D178</f>
        <v>нд</v>
      </c>
      <c r="E28" s="77" t="str">
        <f t="shared" si="35"/>
        <v>нд</v>
      </c>
      <c r="F28" s="77" t="str">
        <f t="shared" ref="F28:L28" si="36">F178</f>
        <v>нд</v>
      </c>
      <c r="G28" s="77" t="str">
        <f t="shared" ref="G28:K28" si="37">G178</f>
        <v>нд</v>
      </c>
      <c r="H28" s="77" t="str">
        <f t="shared" si="37"/>
        <v>нд</v>
      </c>
      <c r="I28" s="77" t="str">
        <f t="shared" si="37"/>
        <v>нд</v>
      </c>
      <c r="J28" s="77" t="str">
        <f t="shared" si="37"/>
        <v>нд</v>
      </c>
      <c r="K28" s="116" t="str">
        <f t="shared" si="37"/>
        <v>нд</v>
      </c>
      <c r="L28" s="77" t="str">
        <f t="shared" si="36"/>
        <v>нд</v>
      </c>
      <c r="M28" s="77" t="str">
        <f t="shared" ref="M28:R28" si="38">M178</f>
        <v>нд</v>
      </c>
      <c r="N28" s="77" t="str">
        <f t="shared" si="38"/>
        <v>нд</v>
      </c>
      <c r="O28" s="77" t="str">
        <f t="shared" si="38"/>
        <v>нд</v>
      </c>
      <c r="P28" s="77" t="str">
        <f t="shared" si="38"/>
        <v>нд</v>
      </c>
      <c r="Q28" s="77" t="str">
        <f t="shared" si="38"/>
        <v>нд</v>
      </c>
      <c r="R28" s="116" t="str">
        <f t="shared" si="38"/>
        <v>нд</v>
      </c>
      <c r="S28" s="77" t="str">
        <f t="shared" si="6"/>
        <v>нд</v>
      </c>
      <c r="T28" s="86" t="str">
        <f t="shared" si="7"/>
        <v>нд</v>
      </c>
      <c r="U28" s="77" t="str">
        <f t="shared" si="13"/>
        <v>нд</v>
      </c>
      <c r="V28" s="86" t="str">
        <f t="shared" si="8"/>
        <v>нд</v>
      </c>
      <c r="W28" s="77" t="s">
        <v>25</v>
      </c>
    </row>
    <row r="29" spans="1:52" ht="31.15" customHeight="1" x14ac:dyDescent="0.25">
      <c r="A29" s="25" t="s">
        <v>42</v>
      </c>
      <c r="B29" s="27" t="s">
        <v>43</v>
      </c>
      <c r="C29" s="26" t="s">
        <v>24</v>
      </c>
      <c r="D29" s="77">
        <f t="shared" ref="D29:E29" si="39">D180</f>
        <v>0.113</v>
      </c>
      <c r="E29" s="77" t="str">
        <f t="shared" si="39"/>
        <v>нд</v>
      </c>
      <c r="F29" s="77">
        <f t="shared" ref="F29:L29" si="40">F180</f>
        <v>0.113</v>
      </c>
      <c r="G29" s="77" t="str">
        <f t="shared" ref="G29:K29" si="41">G180</f>
        <v>нд</v>
      </c>
      <c r="H29" s="77" t="str">
        <f t="shared" si="41"/>
        <v>нд</v>
      </c>
      <c r="I29" s="77" t="str">
        <f t="shared" si="41"/>
        <v>нд</v>
      </c>
      <c r="J29" s="77" t="str">
        <f t="shared" si="41"/>
        <v>нд</v>
      </c>
      <c r="K29" s="116">
        <f t="shared" si="41"/>
        <v>1</v>
      </c>
      <c r="L29" s="77" t="str">
        <f t="shared" si="40"/>
        <v>нд</v>
      </c>
      <c r="M29" s="77">
        <f t="shared" ref="M29:R29" si="42">M180</f>
        <v>0.113</v>
      </c>
      <c r="N29" s="77" t="str">
        <f t="shared" si="42"/>
        <v>нд</v>
      </c>
      <c r="O29" s="77" t="str">
        <f t="shared" si="42"/>
        <v>нд</v>
      </c>
      <c r="P29" s="77" t="str">
        <f t="shared" si="42"/>
        <v>нд</v>
      </c>
      <c r="Q29" s="77" t="str">
        <f t="shared" si="42"/>
        <v>нд</v>
      </c>
      <c r="R29" s="116">
        <f t="shared" si="42"/>
        <v>1</v>
      </c>
      <c r="S29" s="77" t="str">
        <f t="shared" si="6"/>
        <v>нд</v>
      </c>
      <c r="T29" s="86" t="str">
        <f t="shared" si="7"/>
        <v>нд</v>
      </c>
      <c r="U29" s="77" t="str">
        <f t="shared" si="13"/>
        <v>нд</v>
      </c>
      <c r="V29" s="86" t="str">
        <f t="shared" si="8"/>
        <v>нд</v>
      </c>
      <c r="W29" s="77" t="s">
        <v>25</v>
      </c>
    </row>
    <row r="30" spans="1:52" x14ac:dyDescent="0.25">
      <c r="A30" s="38" t="s">
        <v>44</v>
      </c>
      <c r="B30" s="39" t="s">
        <v>45</v>
      </c>
      <c r="C30" s="40" t="s">
        <v>24</v>
      </c>
      <c r="D30" s="40">
        <f t="shared" ref="D30:E30" si="43">D21</f>
        <v>142.917</v>
      </c>
      <c r="E30" s="114" t="str">
        <f t="shared" si="43"/>
        <v>нд</v>
      </c>
      <c r="F30" s="114">
        <f t="shared" ref="F30:L30" si="44">F21</f>
        <v>26.177999999999997</v>
      </c>
      <c r="G30" s="114" t="str">
        <f t="shared" ref="G30:K30" si="45">G21</f>
        <v>нд</v>
      </c>
      <c r="H30" s="114" t="str">
        <f t="shared" si="45"/>
        <v>нд</v>
      </c>
      <c r="I30" s="114">
        <f t="shared" si="45"/>
        <v>1.8619999999999999</v>
      </c>
      <c r="J30" s="114" t="str">
        <f t="shared" si="45"/>
        <v>нд</v>
      </c>
      <c r="K30" s="122">
        <f t="shared" si="45"/>
        <v>4</v>
      </c>
      <c r="L30" s="114" t="str">
        <f t="shared" si="44"/>
        <v>нд</v>
      </c>
      <c r="M30" s="114">
        <f t="shared" ref="M30:R30" si="46">M21</f>
        <v>26.131</v>
      </c>
      <c r="N30" s="114" t="str">
        <f t="shared" si="46"/>
        <v>нд</v>
      </c>
      <c r="O30" s="114" t="str">
        <f t="shared" si="46"/>
        <v>нд</v>
      </c>
      <c r="P30" s="114">
        <f t="shared" si="46"/>
        <v>1.8619999999999999</v>
      </c>
      <c r="Q30" s="114" t="str">
        <f t="shared" si="46"/>
        <v>нд</v>
      </c>
      <c r="R30" s="122">
        <f t="shared" si="46"/>
        <v>4</v>
      </c>
      <c r="S30" s="40" t="str">
        <f t="shared" si="6"/>
        <v>нд</v>
      </c>
      <c r="T30" s="40" t="str">
        <f t="shared" si="7"/>
        <v>нд</v>
      </c>
      <c r="U30" s="40">
        <f t="shared" si="13"/>
        <v>-4.6999999999997044E-2</v>
      </c>
      <c r="V30" s="40">
        <f t="shared" si="8"/>
        <v>-0.18</v>
      </c>
      <c r="W30" s="40" t="s">
        <v>25</v>
      </c>
    </row>
    <row r="31" spans="1:52" ht="31.5" x14ac:dyDescent="0.25">
      <c r="A31" s="41" t="s">
        <v>26</v>
      </c>
      <c r="B31" s="42" t="s">
        <v>46</v>
      </c>
      <c r="C31" s="43" t="s">
        <v>24</v>
      </c>
      <c r="D31" s="79" t="str">
        <f t="shared" ref="D31:E31" si="47">IF(NOT(SUM(D32,D39,D44,D59)=0),SUM(D32,D39,D44,D59),"нд")</f>
        <v>нд</v>
      </c>
      <c r="E31" s="79" t="str">
        <f t="shared" si="47"/>
        <v>нд</v>
      </c>
      <c r="F31" s="79" t="str">
        <f t="shared" ref="F31:L31" si="48">IF(NOT(SUM(F32,F39,F44,F59)=0),SUM(F32,F39,F44,F59),"нд")</f>
        <v>нд</v>
      </c>
      <c r="G31" s="79" t="str">
        <f t="shared" ref="G31:K31" si="49">IF(NOT(SUM(G32,G39,G44,G59)=0),SUM(G32,G39,G44,G59),"нд")</f>
        <v>нд</v>
      </c>
      <c r="H31" s="79" t="str">
        <f t="shared" si="49"/>
        <v>нд</v>
      </c>
      <c r="I31" s="79" t="str">
        <f t="shared" si="49"/>
        <v>нд</v>
      </c>
      <c r="J31" s="79" t="str">
        <f t="shared" si="49"/>
        <v>нд</v>
      </c>
      <c r="K31" s="118" t="str">
        <f t="shared" si="49"/>
        <v>нд</v>
      </c>
      <c r="L31" s="79" t="str">
        <f t="shared" si="48"/>
        <v>нд</v>
      </c>
      <c r="M31" s="79" t="str">
        <f t="shared" ref="M31:R31" si="50">IF(NOT(SUM(M32,M39,M44,M59)=0),SUM(M32,M39,M44,M59),"нд")</f>
        <v>нд</v>
      </c>
      <c r="N31" s="79" t="str">
        <f t="shared" si="50"/>
        <v>нд</v>
      </c>
      <c r="O31" s="79" t="str">
        <f t="shared" si="50"/>
        <v>нд</v>
      </c>
      <c r="P31" s="79" t="str">
        <f t="shared" si="50"/>
        <v>нд</v>
      </c>
      <c r="Q31" s="79" t="str">
        <f t="shared" si="50"/>
        <v>нд</v>
      </c>
      <c r="R31" s="118" t="str">
        <f t="shared" si="50"/>
        <v>нд</v>
      </c>
      <c r="S31" s="79" t="str">
        <f t="shared" si="6"/>
        <v>нд</v>
      </c>
      <c r="T31" s="79" t="str">
        <f t="shared" si="7"/>
        <v>нд</v>
      </c>
      <c r="U31" s="79" t="str">
        <f t="shared" si="13"/>
        <v>нд</v>
      </c>
      <c r="V31" s="79" t="str">
        <f t="shared" si="8"/>
        <v>нд</v>
      </c>
      <c r="W31" s="79" t="s">
        <v>25</v>
      </c>
    </row>
    <row r="32" spans="1:52" ht="47.25" x14ac:dyDescent="0.25">
      <c r="A32" s="44" t="s">
        <v>27</v>
      </c>
      <c r="B32" s="45" t="s">
        <v>47</v>
      </c>
      <c r="C32" s="46" t="s">
        <v>24</v>
      </c>
      <c r="D32" s="80" t="str">
        <f t="shared" ref="D32:E32" si="51">IF(NOT(SUM(D33,D35,D37)=0),SUM(D33,D35,D37),"нд")</f>
        <v>нд</v>
      </c>
      <c r="E32" s="80" t="str">
        <f t="shared" si="51"/>
        <v>нд</v>
      </c>
      <c r="F32" s="80" t="str">
        <f t="shared" ref="F32:L32" si="52">IF(NOT(SUM(F33,F35,F37)=0),SUM(F33,F35,F37),"нд")</f>
        <v>нд</v>
      </c>
      <c r="G32" s="80" t="str">
        <f t="shared" ref="G32:K32" si="53">IF(NOT(SUM(G33,G35,G37)=0),SUM(G33,G35,G37),"нд")</f>
        <v>нд</v>
      </c>
      <c r="H32" s="80" t="str">
        <f t="shared" si="53"/>
        <v>нд</v>
      </c>
      <c r="I32" s="80" t="str">
        <f t="shared" si="53"/>
        <v>нд</v>
      </c>
      <c r="J32" s="80" t="str">
        <f t="shared" si="53"/>
        <v>нд</v>
      </c>
      <c r="K32" s="119" t="str">
        <f t="shared" si="53"/>
        <v>нд</v>
      </c>
      <c r="L32" s="80" t="str">
        <f t="shared" si="52"/>
        <v>нд</v>
      </c>
      <c r="M32" s="80" t="str">
        <f t="shared" ref="M32:R32" si="54">IF(NOT(SUM(M33,M35,M37)=0),SUM(M33,M35,M37),"нд")</f>
        <v>нд</v>
      </c>
      <c r="N32" s="80" t="str">
        <f t="shared" si="54"/>
        <v>нд</v>
      </c>
      <c r="O32" s="80" t="str">
        <f t="shared" si="54"/>
        <v>нд</v>
      </c>
      <c r="P32" s="80" t="str">
        <f t="shared" si="54"/>
        <v>нд</v>
      </c>
      <c r="Q32" s="80" t="str">
        <f t="shared" si="54"/>
        <v>нд</v>
      </c>
      <c r="R32" s="119" t="str">
        <f t="shared" si="54"/>
        <v>нд</v>
      </c>
      <c r="S32" s="80" t="str">
        <f t="shared" si="6"/>
        <v>нд</v>
      </c>
      <c r="T32" s="80" t="str">
        <f t="shared" si="7"/>
        <v>нд</v>
      </c>
      <c r="U32" s="80" t="str">
        <f t="shared" si="13"/>
        <v>нд</v>
      </c>
      <c r="V32" s="80" t="str">
        <f t="shared" si="8"/>
        <v>нд</v>
      </c>
      <c r="W32" s="80" t="s">
        <v>25</v>
      </c>
    </row>
    <row r="33" spans="1:23" ht="78" customHeight="1" x14ac:dyDescent="0.25">
      <c r="A33" s="47" t="s">
        <v>28</v>
      </c>
      <c r="B33" s="48" t="s">
        <v>48</v>
      </c>
      <c r="C33" s="49" t="s">
        <v>24</v>
      </c>
      <c r="D33" s="49" t="str">
        <f t="shared" ref="D33" si="55">IF(NOT(SUM(D34)=0),SUM(D34),"нд")</f>
        <v>нд</v>
      </c>
      <c r="E33" s="49" t="str">
        <f t="shared" ref="E33:R33" si="56">IF(NOT(SUM(E34)=0),SUM(E34),"нд")</f>
        <v>нд</v>
      </c>
      <c r="F33" s="49" t="str">
        <f t="shared" si="56"/>
        <v>нд</v>
      </c>
      <c r="G33" s="49" t="str">
        <f t="shared" si="56"/>
        <v>нд</v>
      </c>
      <c r="H33" s="49" t="str">
        <f t="shared" si="56"/>
        <v>нд</v>
      </c>
      <c r="I33" s="49" t="str">
        <f t="shared" si="56"/>
        <v>нд</v>
      </c>
      <c r="J33" s="49" t="str">
        <f t="shared" si="56"/>
        <v>нд</v>
      </c>
      <c r="K33" s="120" t="str">
        <f t="shared" si="56"/>
        <v>нд</v>
      </c>
      <c r="L33" s="49" t="str">
        <f t="shared" si="56"/>
        <v>нд</v>
      </c>
      <c r="M33" s="49" t="str">
        <f t="shared" ref="M33" si="57">IF(NOT(SUM(M34)=0),SUM(M34),"нд")</f>
        <v>нд</v>
      </c>
      <c r="N33" s="49" t="str">
        <f t="shared" si="56"/>
        <v>нд</v>
      </c>
      <c r="O33" s="49" t="str">
        <f t="shared" si="56"/>
        <v>нд</v>
      </c>
      <c r="P33" s="49" t="str">
        <f t="shared" si="56"/>
        <v>нд</v>
      </c>
      <c r="Q33" s="49" t="str">
        <f t="shared" si="56"/>
        <v>нд</v>
      </c>
      <c r="R33" s="120" t="str">
        <f t="shared" si="56"/>
        <v>нд</v>
      </c>
      <c r="S33" s="49" t="str">
        <f t="shared" si="6"/>
        <v>нд</v>
      </c>
      <c r="T33" s="49" t="str">
        <f t="shared" si="7"/>
        <v>нд</v>
      </c>
      <c r="U33" s="49" t="str">
        <f t="shared" si="13"/>
        <v>нд</v>
      </c>
      <c r="V33" s="49" t="str">
        <f t="shared" si="8"/>
        <v>нд</v>
      </c>
      <c r="W33" s="49" t="s">
        <v>25</v>
      </c>
    </row>
    <row r="34" spans="1:23" ht="15.75" customHeight="1" x14ac:dyDescent="0.25">
      <c r="A34" s="38" t="s">
        <v>25</v>
      </c>
      <c r="B34" s="38" t="s">
        <v>25</v>
      </c>
      <c r="C34" s="38" t="s">
        <v>25</v>
      </c>
      <c r="D34" s="36" t="s">
        <v>25</v>
      </c>
      <c r="E34" s="38" t="s">
        <v>25</v>
      </c>
      <c r="F34" s="38" t="s">
        <v>25</v>
      </c>
      <c r="G34" s="38" t="s">
        <v>25</v>
      </c>
      <c r="H34" s="38" t="s">
        <v>25</v>
      </c>
      <c r="I34" s="38" t="s">
        <v>25</v>
      </c>
      <c r="J34" s="38" t="s">
        <v>25</v>
      </c>
      <c r="K34" s="123" t="s">
        <v>25</v>
      </c>
      <c r="L34" s="38" t="s">
        <v>25</v>
      </c>
      <c r="M34" s="38" t="s">
        <v>25</v>
      </c>
      <c r="N34" s="38" t="s">
        <v>25</v>
      </c>
      <c r="O34" s="38" t="s">
        <v>25</v>
      </c>
      <c r="P34" s="38" t="s">
        <v>25</v>
      </c>
      <c r="Q34" s="38" t="s">
        <v>25</v>
      </c>
      <c r="R34" s="123" t="s">
        <v>25</v>
      </c>
      <c r="S34" s="36" t="str">
        <f t="shared" si="6"/>
        <v>нд</v>
      </c>
      <c r="T34" s="38" t="str">
        <f t="shared" si="7"/>
        <v>нд</v>
      </c>
      <c r="U34" s="36" t="str">
        <f t="shared" si="13"/>
        <v>нд</v>
      </c>
      <c r="V34" s="38" t="str">
        <f t="shared" si="8"/>
        <v>нд</v>
      </c>
      <c r="W34" s="38" t="s">
        <v>25</v>
      </c>
    </row>
    <row r="35" spans="1:23" s="59" customFormat="1" ht="72" customHeight="1" x14ac:dyDescent="0.25">
      <c r="A35" s="47" t="s">
        <v>29</v>
      </c>
      <c r="B35" s="48" t="s">
        <v>49</v>
      </c>
      <c r="C35" s="49" t="s">
        <v>24</v>
      </c>
      <c r="D35" s="49" t="str">
        <f t="shared" ref="D35" si="58">IF(NOT(SUM(D36)=0),SUM(D36),"нд")</f>
        <v>нд</v>
      </c>
      <c r="E35" s="49" t="str">
        <f t="shared" ref="E35:R35" si="59">IF(NOT(SUM(E36)=0),SUM(E36),"нд")</f>
        <v>нд</v>
      </c>
      <c r="F35" s="49" t="str">
        <f t="shared" si="59"/>
        <v>нд</v>
      </c>
      <c r="G35" s="49" t="str">
        <f t="shared" si="59"/>
        <v>нд</v>
      </c>
      <c r="H35" s="49" t="str">
        <f t="shared" si="59"/>
        <v>нд</v>
      </c>
      <c r="I35" s="49" t="str">
        <f t="shared" si="59"/>
        <v>нд</v>
      </c>
      <c r="J35" s="49" t="str">
        <f t="shared" si="59"/>
        <v>нд</v>
      </c>
      <c r="K35" s="49" t="str">
        <f t="shared" si="59"/>
        <v>нд</v>
      </c>
      <c r="L35" s="49" t="str">
        <f t="shared" si="59"/>
        <v>нд</v>
      </c>
      <c r="M35" s="49" t="str">
        <f t="shared" ref="M35" si="60">IF(NOT(SUM(M36)=0),SUM(M36),"нд")</f>
        <v>нд</v>
      </c>
      <c r="N35" s="49" t="str">
        <f t="shared" si="59"/>
        <v>нд</v>
      </c>
      <c r="O35" s="49" t="str">
        <f t="shared" si="59"/>
        <v>нд</v>
      </c>
      <c r="P35" s="49" t="str">
        <f t="shared" si="59"/>
        <v>нд</v>
      </c>
      <c r="Q35" s="49" t="str">
        <f t="shared" si="59"/>
        <v>нд</v>
      </c>
      <c r="R35" s="49" t="str">
        <f t="shared" si="59"/>
        <v>нд</v>
      </c>
      <c r="S35" s="49" t="str">
        <f t="shared" si="6"/>
        <v>нд</v>
      </c>
      <c r="T35" s="49" t="str">
        <f t="shared" si="7"/>
        <v>нд</v>
      </c>
      <c r="U35" s="49" t="str">
        <f t="shared" si="13"/>
        <v>нд</v>
      </c>
      <c r="V35" s="49" t="str">
        <f t="shared" si="8"/>
        <v>нд</v>
      </c>
      <c r="W35" s="49" t="s">
        <v>25</v>
      </c>
    </row>
    <row r="36" spans="1:23" ht="21.75" customHeight="1" x14ac:dyDescent="0.25">
      <c r="A36" s="38" t="s">
        <v>25</v>
      </c>
      <c r="B36" s="38" t="s">
        <v>25</v>
      </c>
      <c r="C36" s="38" t="s">
        <v>25</v>
      </c>
      <c r="D36" s="36" t="s">
        <v>25</v>
      </c>
      <c r="E36" s="38" t="s">
        <v>25</v>
      </c>
      <c r="F36" s="38" t="s">
        <v>25</v>
      </c>
      <c r="G36" s="38" t="s">
        <v>25</v>
      </c>
      <c r="H36" s="38" t="s">
        <v>25</v>
      </c>
      <c r="I36" s="38" t="s">
        <v>25</v>
      </c>
      <c r="J36" s="38" t="s">
        <v>25</v>
      </c>
      <c r="K36" s="123" t="s">
        <v>25</v>
      </c>
      <c r="L36" s="38" t="s">
        <v>25</v>
      </c>
      <c r="M36" s="38" t="s">
        <v>25</v>
      </c>
      <c r="N36" s="38" t="s">
        <v>25</v>
      </c>
      <c r="O36" s="38" t="s">
        <v>25</v>
      </c>
      <c r="P36" s="38" t="s">
        <v>25</v>
      </c>
      <c r="Q36" s="38" t="s">
        <v>25</v>
      </c>
      <c r="R36" s="123" t="s">
        <v>25</v>
      </c>
      <c r="S36" s="36" t="str">
        <f t="shared" si="6"/>
        <v>нд</v>
      </c>
      <c r="T36" s="38" t="str">
        <f t="shared" si="7"/>
        <v>нд</v>
      </c>
      <c r="U36" s="36" t="str">
        <f t="shared" si="13"/>
        <v>нд</v>
      </c>
      <c r="V36" s="38" t="str">
        <f t="shared" si="8"/>
        <v>нд</v>
      </c>
      <c r="W36" s="38" t="s">
        <v>25</v>
      </c>
    </row>
    <row r="37" spans="1:23" ht="48.75" customHeight="1" x14ac:dyDescent="0.25">
      <c r="A37" s="47" t="s">
        <v>50</v>
      </c>
      <c r="B37" s="48" t="s">
        <v>51</v>
      </c>
      <c r="C37" s="49" t="s">
        <v>24</v>
      </c>
      <c r="D37" s="49" t="str">
        <f t="shared" ref="D37" si="61">IF(NOT(SUM(D38)=0),SUM(D38),"нд")</f>
        <v>нд</v>
      </c>
      <c r="E37" s="49" t="str">
        <f t="shared" ref="E37:R37" si="62">IF(NOT(SUM(E38)=0),SUM(E38),"нд")</f>
        <v>нд</v>
      </c>
      <c r="F37" s="49" t="str">
        <f t="shared" si="62"/>
        <v>нд</v>
      </c>
      <c r="G37" s="49" t="str">
        <f t="shared" si="62"/>
        <v>нд</v>
      </c>
      <c r="H37" s="49" t="str">
        <f t="shared" si="62"/>
        <v>нд</v>
      </c>
      <c r="I37" s="49" t="str">
        <f t="shared" si="62"/>
        <v>нд</v>
      </c>
      <c r="J37" s="49" t="str">
        <f t="shared" si="62"/>
        <v>нд</v>
      </c>
      <c r="K37" s="49" t="str">
        <f t="shared" si="62"/>
        <v>нд</v>
      </c>
      <c r="L37" s="49" t="str">
        <f t="shared" si="62"/>
        <v>нд</v>
      </c>
      <c r="M37" s="49" t="str">
        <f t="shared" ref="M37" si="63">IF(NOT(SUM(M38)=0),SUM(M38),"нд")</f>
        <v>нд</v>
      </c>
      <c r="N37" s="49" t="str">
        <f t="shared" si="62"/>
        <v>нд</v>
      </c>
      <c r="O37" s="49" t="str">
        <f t="shared" si="62"/>
        <v>нд</v>
      </c>
      <c r="P37" s="49" t="str">
        <f t="shared" si="62"/>
        <v>нд</v>
      </c>
      <c r="Q37" s="49" t="str">
        <f t="shared" si="62"/>
        <v>нд</v>
      </c>
      <c r="R37" s="49" t="str">
        <f t="shared" si="62"/>
        <v>нд</v>
      </c>
      <c r="S37" s="49" t="str">
        <f t="shared" si="6"/>
        <v>нд</v>
      </c>
      <c r="T37" s="49" t="str">
        <f t="shared" si="7"/>
        <v>нд</v>
      </c>
      <c r="U37" s="49" t="str">
        <f t="shared" si="13"/>
        <v>нд</v>
      </c>
      <c r="V37" s="49" t="str">
        <f t="shared" si="8"/>
        <v>нд</v>
      </c>
      <c r="W37" s="49" t="s">
        <v>25</v>
      </c>
    </row>
    <row r="38" spans="1:23" s="59" customFormat="1" ht="23.25" customHeight="1" x14ac:dyDescent="0.25">
      <c r="A38" s="38" t="s">
        <v>25</v>
      </c>
      <c r="B38" s="38" t="s">
        <v>25</v>
      </c>
      <c r="C38" s="38" t="s">
        <v>25</v>
      </c>
      <c r="D38" s="36" t="s">
        <v>25</v>
      </c>
      <c r="E38" s="38" t="s">
        <v>25</v>
      </c>
      <c r="F38" s="38" t="s">
        <v>25</v>
      </c>
      <c r="G38" s="38" t="s">
        <v>25</v>
      </c>
      <c r="H38" s="38" t="s">
        <v>25</v>
      </c>
      <c r="I38" s="38" t="s">
        <v>25</v>
      </c>
      <c r="J38" s="38" t="s">
        <v>25</v>
      </c>
      <c r="K38" s="123" t="s">
        <v>25</v>
      </c>
      <c r="L38" s="38" t="s">
        <v>25</v>
      </c>
      <c r="M38" s="38" t="s">
        <v>25</v>
      </c>
      <c r="N38" s="38" t="s">
        <v>25</v>
      </c>
      <c r="O38" s="38" t="s">
        <v>25</v>
      </c>
      <c r="P38" s="38" t="s">
        <v>25</v>
      </c>
      <c r="Q38" s="38" t="s">
        <v>25</v>
      </c>
      <c r="R38" s="123" t="s">
        <v>25</v>
      </c>
      <c r="S38" s="36" t="str">
        <f t="shared" si="6"/>
        <v>нд</v>
      </c>
      <c r="T38" s="38" t="str">
        <f t="shared" si="7"/>
        <v>нд</v>
      </c>
      <c r="U38" s="36" t="str">
        <f t="shared" si="13"/>
        <v>нд</v>
      </c>
      <c r="V38" s="38" t="str">
        <f t="shared" si="8"/>
        <v>нд</v>
      </c>
      <c r="W38" s="38" t="s">
        <v>25</v>
      </c>
    </row>
    <row r="39" spans="1:23" ht="54" customHeight="1" x14ac:dyDescent="0.25">
      <c r="A39" s="44" t="s">
        <v>52</v>
      </c>
      <c r="B39" s="45" t="s">
        <v>53</v>
      </c>
      <c r="C39" s="46" t="s">
        <v>24</v>
      </c>
      <c r="D39" s="80" t="str">
        <f t="shared" ref="D39:E39" si="64">IF(NOT(SUM(D40,D42)=0),SUM(D40,D42),"нд")</f>
        <v>нд</v>
      </c>
      <c r="E39" s="80" t="str">
        <f t="shared" si="64"/>
        <v>нд</v>
      </c>
      <c r="F39" s="80" t="str">
        <f t="shared" ref="F39:L39" si="65">IF(NOT(SUM(F40,F42)=0),SUM(F40,F42),"нд")</f>
        <v>нд</v>
      </c>
      <c r="G39" s="80" t="str">
        <f t="shared" si="65"/>
        <v>нд</v>
      </c>
      <c r="H39" s="80" t="str">
        <f t="shared" si="65"/>
        <v>нд</v>
      </c>
      <c r="I39" s="80" t="str">
        <f t="shared" ref="I39:K39" si="66">IF(NOT(SUM(I40,I42)=0),SUM(I40,I42),"нд")</f>
        <v>нд</v>
      </c>
      <c r="J39" s="80" t="str">
        <f t="shared" si="66"/>
        <v>нд</v>
      </c>
      <c r="K39" s="80" t="str">
        <f t="shared" si="66"/>
        <v>нд</v>
      </c>
      <c r="L39" s="80" t="str">
        <f t="shared" si="65"/>
        <v>нд</v>
      </c>
      <c r="M39" s="80" t="str">
        <f t="shared" ref="M39:R39" si="67">IF(NOT(SUM(M40,M42)=0),SUM(M40,M42),"нд")</f>
        <v>нд</v>
      </c>
      <c r="N39" s="80" t="str">
        <f t="shared" si="67"/>
        <v>нд</v>
      </c>
      <c r="O39" s="80" t="str">
        <f t="shared" si="67"/>
        <v>нд</v>
      </c>
      <c r="P39" s="80" t="str">
        <f t="shared" si="67"/>
        <v>нд</v>
      </c>
      <c r="Q39" s="80" t="str">
        <f t="shared" si="67"/>
        <v>нд</v>
      </c>
      <c r="R39" s="80" t="str">
        <f t="shared" si="67"/>
        <v>нд</v>
      </c>
      <c r="S39" s="80" t="str">
        <f t="shared" si="6"/>
        <v>нд</v>
      </c>
      <c r="T39" s="80" t="str">
        <f t="shared" si="7"/>
        <v>нд</v>
      </c>
      <c r="U39" s="80" t="str">
        <f t="shared" si="13"/>
        <v>нд</v>
      </c>
      <c r="V39" s="80" t="str">
        <f t="shared" si="8"/>
        <v>нд</v>
      </c>
      <c r="W39" s="80" t="s">
        <v>25</v>
      </c>
    </row>
    <row r="40" spans="1:23" ht="63.75" customHeight="1" x14ac:dyDescent="0.25">
      <c r="A40" s="47" t="s">
        <v>54</v>
      </c>
      <c r="B40" s="48" t="s">
        <v>55</v>
      </c>
      <c r="C40" s="49" t="s">
        <v>24</v>
      </c>
      <c r="D40" s="49" t="str">
        <f t="shared" ref="D40" si="68">IF(NOT(SUM(D41)=0),SUM(D41),"нд")</f>
        <v>нд</v>
      </c>
      <c r="E40" s="49" t="str">
        <f t="shared" ref="E40:R40" si="69">IF(NOT(SUM(E41)=0),SUM(E41),"нд")</f>
        <v>нд</v>
      </c>
      <c r="F40" s="49" t="str">
        <f t="shared" si="69"/>
        <v>нд</v>
      </c>
      <c r="G40" s="49" t="str">
        <f t="shared" si="69"/>
        <v>нд</v>
      </c>
      <c r="H40" s="49" t="str">
        <f t="shared" si="69"/>
        <v>нд</v>
      </c>
      <c r="I40" s="49" t="str">
        <f t="shared" si="69"/>
        <v>нд</v>
      </c>
      <c r="J40" s="49" t="str">
        <f t="shared" si="69"/>
        <v>нд</v>
      </c>
      <c r="K40" s="49" t="str">
        <f t="shared" si="69"/>
        <v>нд</v>
      </c>
      <c r="L40" s="49" t="str">
        <f t="shared" si="69"/>
        <v>нд</v>
      </c>
      <c r="M40" s="49" t="str">
        <f t="shared" ref="M40" si="70">IF(NOT(SUM(M41)=0),SUM(M41),"нд")</f>
        <v>нд</v>
      </c>
      <c r="N40" s="49" t="str">
        <f t="shared" si="69"/>
        <v>нд</v>
      </c>
      <c r="O40" s="49" t="str">
        <f t="shared" si="69"/>
        <v>нд</v>
      </c>
      <c r="P40" s="49" t="str">
        <f t="shared" si="69"/>
        <v>нд</v>
      </c>
      <c r="Q40" s="49" t="str">
        <f t="shared" si="69"/>
        <v>нд</v>
      </c>
      <c r="R40" s="49" t="str">
        <f t="shared" si="69"/>
        <v>нд</v>
      </c>
      <c r="S40" s="49" t="str">
        <f t="shared" si="6"/>
        <v>нд</v>
      </c>
      <c r="T40" s="49" t="str">
        <f t="shared" si="7"/>
        <v>нд</v>
      </c>
      <c r="U40" s="49" t="str">
        <f t="shared" si="13"/>
        <v>нд</v>
      </c>
      <c r="V40" s="49" t="str">
        <f t="shared" si="8"/>
        <v>нд</v>
      </c>
      <c r="W40" s="49" t="s">
        <v>25</v>
      </c>
    </row>
    <row r="41" spans="1:23" ht="21.75" customHeight="1" x14ac:dyDescent="0.25">
      <c r="A41" s="38" t="s">
        <v>25</v>
      </c>
      <c r="B41" s="38" t="s">
        <v>25</v>
      </c>
      <c r="C41" s="38" t="s">
        <v>25</v>
      </c>
      <c r="D41" s="36" t="s">
        <v>25</v>
      </c>
      <c r="E41" s="38" t="s">
        <v>25</v>
      </c>
      <c r="F41" s="38" t="s">
        <v>25</v>
      </c>
      <c r="G41" s="38" t="s">
        <v>25</v>
      </c>
      <c r="H41" s="38" t="s">
        <v>25</v>
      </c>
      <c r="I41" s="38" t="s">
        <v>25</v>
      </c>
      <c r="J41" s="38" t="s">
        <v>25</v>
      </c>
      <c r="K41" s="123" t="s">
        <v>25</v>
      </c>
      <c r="L41" s="38" t="s">
        <v>25</v>
      </c>
      <c r="M41" s="38" t="s">
        <v>25</v>
      </c>
      <c r="N41" s="38" t="s">
        <v>25</v>
      </c>
      <c r="O41" s="38" t="s">
        <v>25</v>
      </c>
      <c r="P41" s="38" t="s">
        <v>25</v>
      </c>
      <c r="Q41" s="38" t="s">
        <v>25</v>
      </c>
      <c r="R41" s="123" t="s">
        <v>25</v>
      </c>
      <c r="S41" s="36" t="str">
        <f t="shared" si="6"/>
        <v>нд</v>
      </c>
      <c r="T41" s="38" t="str">
        <f t="shared" si="7"/>
        <v>нд</v>
      </c>
      <c r="U41" s="36" t="str">
        <f t="shared" si="13"/>
        <v>нд</v>
      </c>
      <c r="V41" s="38" t="str">
        <f t="shared" si="8"/>
        <v>нд</v>
      </c>
      <c r="W41" s="38" t="s">
        <v>25</v>
      </c>
    </row>
    <row r="42" spans="1:23" s="59" customFormat="1" ht="57.75" customHeight="1" x14ac:dyDescent="0.25">
      <c r="A42" s="47" t="s">
        <v>56</v>
      </c>
      <c r="B42" s="48" t="s">
        <v>57</v>
      </c>
      <c r="C42" s="49" t="s">
        <v>24</v>
      </c>
      <c r="D42" s="49" t="str">
        <f t="shared" ref="D42" si="71">IF(NOT(SUM(D43)=0),SUM(D43),"нд")</f>
        <v>нд</v>
      </c>
      <c r="E42" s="49" t="str">
        <f t="shared" ref="E42:R42" si="72">IF(NOT(SUM(E43)=0),SUM(E43),"нд")</f>
        <v>нд</v>
      </c>
      <c r="F42" s="49" t="str">
        <f t="shared" si="72"/>
        <v>нд</v>
      </c>
      <c r="G42" s="49" t="str">
        <f t="shared" si="72"/>
        <v>нд</v>
      </c>
      <c r="H42" s="49" t="str">
        <f t="shared" si="72"/>
        <v>нд</v>
      </c>
      <c r="I42" s="49" t="str">
        <f t="shared" si="72"/>
        <v>нд</v>
      </c>
      <c r="J42" s="49" t="str">
        <f t="shared" si="72"/>
        <v>нд</v>
      </c>
      <c r="K42" s="49" t="str">
        <f t="shared" si="72"/>
        <v>нд</v>
      </c>
      <c r="L42" s="49" t="str">
        <f t="shared" si="72"/>
        <v>нд</v>
      </c>
      <c r="M42" s="49" t="str">
        <f t="shared" ref="M42" si="73">IF(NOT(SUM(M43)=0),SUM(M43),"нд")</f>
        <v>нд</v>
      </c>
      <c r="N42" s="49" t="str">
        <f t="shared" si="72"/>
        <v>нд</v>
      </c>
      <c r="O42" s="49" t="str">
        <f t="shared" si="72"/>
        <v>нд</v>
      </c>
      <c r="P42" s="49" t="str">
        <f t="shared" si="72"/>
        <v>нд</v>
      </c>
      <c r="Q42" s="49" t="str">
        <f t="shared" si="72"/>
        <v>нд</v>
      </c>
      <c r="R42" s="49" t="str">
        <f t="shared" si="72"/>
        <v>нд</v>
      </c>
      <c r="S42" s="49" t="str">
        <f t="shared" si="6"/>
        <v>нд</v>
      </c>
      <c r="T42" s="49" t="str">
        <f t="shared" si="7"/>
        <v>нд</v>
      </c>
      <c r="U42" s="49" t="str">
        <f t="shared" si="13"/>
        <v>нд</v>
      </c>
      <c r="V42" s="49" t="str">
        <f t="shared" si="8"/>
        <v>нд</v>
      </c>
      <c r="W42" s="49" t="s">
        <v>25</v>
      </c>
    </row>
    <row r="43" spans="1:23" s="59" customFormat="1" ht="20.25" customHeight="1" x14ac:dyDescent="0.25">
      <c r="A43" s="38" t="s">
        <v>25</v>
      </c>
      <c r="B43" s="38" t="s">
        <v>25</v>
      </c>
      <c r="C43" s="38" t="s">
        <v>25</v>
      </c>
      <c r="D43" s="36" t="s">
        <v>25</v>
      </c>
      <c r="E43" s="38" t="s">
        <v>25</v>
      </c>
      <c r="F43" s="38" t="s">
        <v>25</v>
      </c>
      <c r="G43" s="38" t="s">
        <v>25</v>
      </c>
      <c r="H43" s="38" t="s">
        <v>25</v>
      </c>
      <c r="I43" s="38" t="s">
        <v>25</v>
      </c>
      <c r="J43" s="38" t="s">
        <v>25</v>
      </c>
      <c r="K43" s="123" t="s">
        <v>25</v>
      </c>
      <c r="L43" s="38" t="s">
        <v>25</v>
      </c>
      <c r="M43" s="38" t="s">
        <v>25</v>
      </c>
      <c r="N43" s="38" t="s">
        <v>25</v>
      </c>
      <c r="O43" s="38" t="s">
        <v>25</v>
      </c>
      <c r="P43" s="38" t="s">
        <v>25</v>
      </c>
      <c r="Q43" s="38" t="s">
        <v>25</v>
      </c>
      <c r="R43" s="123" t="s">
        <v>25</v>
      </c>
      <c r="S43" s="36" t="str">
        <f t="shared" si="6"/>
        <v>нд</v>
      </c>
      <c r="T43" s="38" t="str">
        <f t="shared" si="7"/>
        <v>нд</v>
      </c>
      <c r="U43" s="36" t="str">
        <f t="shared" si="13"/>
        <v>нд</v>
      </c>
      <c r="V43" s="38" t="str">
        <f t="shared" si="8"/>
        <v>нд</v>
      </c>
      <c r="W43" s="38" t="s">
        <v>25</v>
      </c>
    </row>
    <row r="44" spans="1:23" ht="62.45" customHeight="1" x14ac:dyDescent="0.25">
      <c r="A44" s="44" t="s">
        <v>58</v>
      </c>
      <c r="B44" s="45" t="s">
        <v>59</v>
      </c>
      <c r="C44" s="46" t="s">
        <v>24</v>
      </c>
      <c r="D44" s="80" t="str">
        <f t="shared" ref="D44:E44" si="74">IF(NOT(SUM(D45,D52)=0),SUM(D45,D52),"нд")</f>
        <v>нд</v>
      </c>
      <c r="E44" s="80" t="str">
        <f t="shared" si="74"/>
        <v>нд</v>
      </c>
      <c r="F44" s="80" t="str">
        <f t="shared" ref="F44:L44" si="75">IF(NOT(SUM(F45,F52)=0),SUM(F45,F52),"нд")</f>
        <v>нд</v>
      </c>
      <c r="G44" s="80" t="str">
        <f t="shared" si="75"/>
        <v>нд</v>
      </c>
      <c r="H44" s="80" t="str">
        <f t="shared" si="75"/>
        <v>нд</v>
      </c>
      <c r="I44" s="80" t="str">
        <f t="shared" ref="I44:K44" si="76">IF(NOT(SUM(I45,I52)=0),SUM(I45,I52),"нд")</f>
        <v>нд</v>
      </c>
      <c r="J44" s="80" t="str">
        <f t="shared" si="76"/>
        <v>нд</v>
      </c>
      <c r="K44" s="80" t="str">
        <f t="shared" si="76"/>
        <v>нд</v>
      </c>
      <c r="L44" s="80" t="str">
        <f t="shared" si="75"/>
        <v>нд</v>
      </c>
      <c r="M44" s="80" t="str">
        <f t="shared" ref="M44:R44" si="77">IF(NOT(SUM(M45,M52)=0),SUM(M45,M52),"нд")</f>
        <v>нд</v>
      </c>
      <c r="N44" s="80" t="str">
        <f t="shared" si="77"/>
        <v>нд</v>
      </c>
      <c r="O44" s="80" t="str">
        <f t="shared" si="77"/>
        <v>нд</v>
      </c>
      <c r="P44" s="80" t="str">
        <f t="shared" si="77"/>
        <v>нд</v>
      </c>
      <c r="Q44" s="80" t="str">
        <f t="shared" si="77"/>
        <v>нд</v>
      </c>
      <c r="R44" s="80" t="str">
        <f t="shared" si="77"/>
        <v>нд</v>
      </c>
      <c r="S44" s="80" t="str">
        <f t="shared" si="6"/>
        <v>нд</v>
      </c>
      <c r="T44" s="80" t="str">
        <f t="shared" si="7"/>
        <v>нд</v>
      </c>
      <c r="U44" s="80" t="str">
        <f t="shared" si="13"/>
        <v>нд</v>
      </c>
      <c r="V44" s="80" t="str">
        <f t="shared" si="8"/>
        <v>нд</v>
      </c>
      <c r="W44" s="80" t="s">
        <v>25</v>
      </c>
    </row>
    <row r="45" spans="1:23" ht="31.5" x14ac:dyDescent="0.25">
      <c r="A45" s="47" t="s">
        <v>60</v>
      </c>
      <c r="B45" s="48" t="s">
        <v>61</v>
      </c>
      <c r="C45" s="49" t="s">
        <v>24</v>
      </c>
      <c r="D45" s="49" t="str">
        <f t="shared" ref="D45:E45" si="78">IF(NOT(SUM(D46,D48,D50)=0),SUM(D46,D48,D50),"нд")</f>
        <v>нд</v>
      </c>
      <c r="E45" s="49" t="str">
        <f t="shared" si="78"/>
        <v>нд</v>
      </c>
      <c r="F45" s="49" t="str">
        <f t="shared" ref="F45:L45" si="79">IF(NOT(SUM(F46,F48,F50)=0),SUM(F46,F48,F50),"нд")</f>
        <v>нд</v>
      </c>
      <c r="G45" s="49" t="str">
        <f t="shared" si="79"/>
        <v>нд</v>
      </c>
      <c r="H45" s="49" t="str">
        <f t="shared" si="79"/>
        <v>нд</v>
      </c>
      <c r="I45" s="49" t="str">
        <f t="shared" ref="I45:K45" si="80">IF(NOT(SUM(I46,I48,I50)=0),SUM(I46,I48,I50),"нд")</f>
        <v>нд</v>
      </c>
      <c r="J45" s="49" t="str">
        <f t="shared" si="80"/>
        <v>нд</v>
      </c>
      <c r="K45" s="49" t="str">
        <f t="shared" si="80"/>
        <v>нд</v>
      </c>
      <c r="L45" s="49" t="str">
        <f t="shared" si="79"/>
        <v>нд</v>
      </c>
      <c r="M45" s="49" t="str">
        <f t="shared" ref="M45:R45" si="81">IF(NOT(SUM(M46,M48,M50)=0),SUM(M46,M48,M50),"нд")</f>
        <v>нд</v>
      </c>
      <c r="N45" s="49" t="str">
        <f t="shared" si="81"/>
        <v>нд</v>
      </c>
      <c r="O45" s="49" t="str">
        <f t="shared" si="81"/>
        <v>нд</v>
      </c>
      <c r="P45" s="49" t="str">
        <f t="shared" si="81"/>
        <v>нд</v>
      </c>
      <c r="Q45" s="49" t="str">
        <f t="shared" si="81"/>
        <v>нд</v>
      </c>
      <c r="R45" s="49" t="str">
        <f t="shared" si="81"/>
        <v>нд</v>
      </c>
      <c r="S45" s="49" t="str">
        <f t="shared" si="6"/>
        <v>нд</v>
      </c>
      <c r="T45" s="49" t="str">
        <f t="shared" si="7"/>
        <v>нд</v>
      </c>
      <c r="U45" s="49" t="str">
        <f t="shared" si="13"/>
        <v>нд</v>
      </c>
      <c r="V45" s="49" t="str">
        <f t="shared" si="8"/>
        <v>нд</v>
      </c>
      <c r="W45" s="49" t="s">
        <v>25</v>
      </c>
    </row>
    <row r="46" spans="1:23" ht="98.25" customHeight="1" x14ac:dyDescent="0.25">
      <c r="A46" s="52" t="s">
        <v>62</v>
      </c>
      <c r="B46" s="53" t="s">
        <v>63</v>
      </c>
      <c r="C46" s="54" t="s">
        <v>24</v>
      </c>
      <c r="D46" s="54" t="str">
        <f t="shared" ref="D46" si="82">IF(NOT(SUM(D47)=0),SUM(D47),"нд")</f>
        <v>нд</v>
      </c>
      <c r="E46" s="54" t="str">
        <f t="shared" ref="E46:R46" si="83">IF(NOT(SUM(E47)=0),SUM(E47),"нд")</f>
        <v>нд</v>
      </c>
      <c r="F46" s="54" t="str">
        <f t="shared" si="83"/>
        <v>нд</v>
      </c>
      <c r="G46" s="54" t="str">
        <f t="shared" si="83"/>
        <v>нд</v>
      </c>
      <c r="H46" s="54" t="str">
        <f t="shared" si="83"/>
        <v>нд</v>
      </c>
      <c r="I46" s="54" t="str">
        <f t="shared" si="83"/>
        <v>нд</v>
      </c>
      <c r="J46" s="54" t="str">
        <f t="shared" si="83"/>
        <v>нд</v>
      </c>
      <c r="K46" s="54" t="str">
        <f t="shared" si="83"/>
        <v>нд</v>
      </c>
      <c r="L46" s="54" t="str">
        <f t="shared" si="83"/>
        <v>нд</v>
      </c>
      <c r="M46" s="54" t="str">
        <f t="shared" ref="M46" si="84">IF(NOT(SUM(M47)=0),SUM(M47),"нд")</f>
        <v>нд</v>
      </c>
      <c r="N46" s="54" t="str">
        <f t="shared" si="83"/>
        <v>нд</v>
      </c>
      <c r="O46" s="54" t="str">
        <f t="shared" si="83"/>
        <v>нд</v>
      </c>
      <c r="P46" s="54" t="str">
        <f t="shared" si="83"/>
        <v>нд</v>
      </c>
      <c r="Q46" s="54" t="str">
        <f t="shared" si="83"/>
        <v>нд</v>
      </c>
      <c r="R46" s="54" t="str">
        <f t="shared" si="83"/>
        <v>нд</v>
      </c>
      <c r="S46" s="54" t="str">
        <f t="shared" si="6"/>
        <v>нд</v>
      </c>
      <c r="T46" s="54" t="str">
        <f t="shared" si="7"/>
        <v>нд</v>
      </c>
      <c r="U46" s="54" t="str">
        <f t="shared" si="13"/>
        <v>нд</v>
      </c>
      <c r="V46" s="54" t="str">
        <f t="shared" si="8"/>
        <v>нд</v>
      </c>
      <c r="W46" s="54" t="s">
        <v>25</v>
      </c>
    </row>
    <row r="47" spans="1:23" ht="16.5" customHeight="1" x14ac:dyDescent="0.25">
      <c r="A47" s="38" t="s">
        <v>25</v>
      </c>
      <c r="B47" s="38" t="s">
        <v>25</v>
      </c>
      <c r="C47" s="38" t="s">
        <v>25</v>
      </c>
      <c r="D47" s="36" t="s">
        <v>25</v>
      </c>
      <c r="E47" s="38" t="s">
        <v>25</v>
      </c>
      <c r="F47" s="38" t="s">
        <v>25</v>
      </c>
      <c r="G47" s="38" t="s">
        <v>25</v>
      </c>
      <c r="H47" s="38" t="s">
        <v>25</v>
      </c>
      <c r="I47" s="38" t="s">
        <v>25</v>
      </c>
      <c r="J47" s="38" t="s">
        <v>25</v>
      </c>
      <c r="K47" s="123" t="s">
        <v>25</v>
      </c>
      <c r="L47" s="38" t="s">
        <v>25</v>
      </c>
      <c r="M47" s="38" t="s">
        <v>25</v>
      </c>
      <c r="N47" s="38" t="s">
        <v>25</v>
      </c>
      <c r="O47" s="38" t="s">
        <v>25</v>
      </c>
      <c r="P47" s="38" t="s">
        <v>25</v>
      </c>
      <c r="Q47" s="38" t="s">
        <v>25</v>
      </c>
      <c r="R47" s="123" t="s">
        <v>25</v>
      </c>
      <c r="S47" s="36" t="str">
        <f t="shared" si="6"/>
        <v>нд</v>
      </c>
      <c r="T47" s="38" t="str">
        <f t="shared" si="7"/>
        <v>нд</v>
      </c>
      <c r="U47" s="36" t="str">
        <f t="shared" si="13"/>
        <v>нд</v>
      </c>
      <c r="V47" s="38" t="str">
        <f t="shared" si="8"/>
        <v>нд</v>
      </c>
      <c r="W47" s="38" t="s">
        <v>25</v>
      </c>
    </row>
    <row r="48" spans="1:23" ht="78.75" x14ac:dyDescent="0.25">
      <c r="A48" s="52" t="s">
        <v>64</v>
      </c>
      <c r="B48" s="53" t="s">
        <v>65</v>
      </c>
      <c r="C48" s="54" t="s">
        <v>24</v>
      </c>
      <c r="D48" s="54" t="str">
        <f t="shared" ref="D48" si="85">IF(NOT(SUM(D49)=0),SUM(D49),"нд")</f>
        <v>нд</v>
      </c>
      <c r="E48" s="54" t="str">
        <f t="shared" ref="E48:R48" si="86">IF(NOT(SUM(E49)=0),SUM(E49),"нд")</f>
        <v>нд</v>
      </c>
      <c r="F48" s="54" t="str">
        <f t="shared" si="86"/>
        <v>нд</v>
      </c>
      <c r="G48" s="54" t="str">
        <f t="shared" si="86"/>
        <v>нд</v>
      </c>
      <c r="H48" s="54" t="str">
        <f t="shared" si="86"/>
        <v>нд</v>
      </c>
      <c r="I48" s="54" t="str">
        <f t="shared" si="86"/>
        <v>нд</v>
      </c>
      <c r="J48" s="54" t="str">
        <f t="shared" si="86"/>
        <v>нд</v>
      </c>
      <c r="K48" s="54" t="str">
        <f t="shared" si="86"/>
        <v>нд</v>
      </c>
      <c r="L48" s="54" t="str">
        <f t="shared" si="86"/>
        <v>нд</v>
      </c>
      <c r="M48" s="54" t="str">
        <f t="shared" ref="M48" si="87">IF(NOT(SUM(M49)=0),SUM(M49),"нд")</f>
        <v>нд</v>
      </c>
      <c r="N48" s="54" t="str">
        <f t="shared" si="86"/>
        <v>нд</v>
      </c>
      <c r="O48" s="54" t="str">
        <f t="shared" si="86"/>
        <v>нд</v>
      </c>
      <c r="P48" s="54" t="str">
        <f t="shared" si="86"/>
        <v>нд</v>
      </c>
      <c r="Q48" s="54" t="str">
        <f t="shared" si="86"/>
        <v>нд</v>
      </c>
      <c r="R48" s="54" t="str">
        <f t="shared" si="86"/>
        <v>нд</v>
      </c>
      <c r="S48" s="54" t="str">
        <f t="shared" si="6"/>
        <v>нд</v>
      </c>
      <c r="T48" s="54" t="str">
        <f t="shared" si="7"/>
        <v>нд</v>
      </c>
      <c r="U48" s="54" t="str">
        <f t="shared" si="13"/>
        <v>нд</v>
      </c>
      <c r="V48" s="54" t="str">
        <f t="shared" si="8"/>
        <v>нд</v>
      </c>
      <c r="W48" s="54" t="s">
        <v>25</v>
      </c>
    </row>
    <row r="49" spans="1:23" x14ac:dyDescent="0.25">
      <c r="A49" s="38" t="s">
        <v>25</v>
      </c>
      <c r="B49" s="38" t="s">
        <v>25</v>
      </c>
      <c r="C49" s="38" t="s">
        <v>25</v>
      </c>
      <c r="D49" s="36" t="s">
        <v>25</v>
      </c>
      <c r="E49" s="38" t="s">
        <v>25</v>
      </c>
      <c r="F49" s="38" t="s">
        <v>25</v>
      </c>
      <c r="G49" s="38" t="s">
        <v>25</v>
      </c>
      <c r="H49" s="38" t="s">
        <v>25</v>
      </c>
      <c r="I49" s="38" t="s">
        <v>25</v>
      </c>
      <c r="J49" s="38" t="s">
        <v>25</v>
      </c>
      <c r="K49" s="123" t="s">
        <v>25</v>
      </c>
      <c r="L49" s="38" t="s">
        <v>25</v>
      </c>
      <c r="M49" s="38" t="s">
        <v>25</v>
      </c>
      <c r="N49" s="38" t="s">
        <v>25</v>
      </c>
      <c r="O49" s="38" t="s">
        <v>25</v>
      </c>
      <c r="P49" s="38" t="s">
        <v>25</v>
      </c>
      <c r="Q49" s="38" t="s">
        <v>25</v>
      </c>
      <c r="R49" s="123" t="s">
        <v>25</v>
      </c>
      <c r="S49" s="36" t="str">
        <f t="shared" si="6"/>
        <v>нд</v>
      </c>
      <c r="T49" s="38" t="str">
        <f t="shared" si="7"/>
        <v>нд</v>
      </c>
      <c r="U49" s="36" t="str">
        <f t="shared" si="13"/>
        <v>нд</v>
      </c>
      <c r="V49" s="38" t="str">
        <f t="shared" si="8"/>
        <v>нд</v>
      </c>
      <c r="W49" s="38" t="s">
        <v>25</v>
      </c>
    </row>
    <row r="50" spans="1:23" ht="94.5" x14ac:dyDescent="0.25">
      <c r="A50" s="52" t="s">
        <v>66</v>
      </c>
      <c r="B50" s="53" t="s">
        <v>67</v>
      </c>
      <c r="C50" s="54" t="s">
        <v>24</v>
      </c>
      <c r="D50" s="54" t="str">
        <f t="shared" ref="D50" si="88">IF(NOT(SUM(D51)=0),SUM(D51),"нд")</f>
        <v>нд</v>
      </c>
      <c r="E50" s="54" t="str">
        <f t="shared" ref="E50:R50" si="89">IF(NOT(SUM(E51)=0),SUM(E51),"нд")</f>
        <v>нд</v>
      </c>
      <c r="F50" s="54" t="str">
        <f t="shared" si="89"/>
        <v>нд</v>
      </c>
      <c r="G50" s="54" t="str">
        <f t="shared" si="89"/>
        <v>нд</v>
      </c>
      <c r="H50" s="54" t="str">
        <f t="shared" si="89"/>
        <v>нд</v>
      </c>
      <c r="I50" s="54" t="str">
        <f t="shared" si="89"/>
        <v>нд</v>
      </c>
      <c r="J50" s="54" t="str">
        <f t="shared" si="89"/>
        <v>нд</v>
      </c>
      <c r="K50" s="54" t="str">
        <f t="shared" si="89"/>
        <v>нд</v>
      </c>
      <c r="L50" s="54" t="str">
        <f t="shared" si="89"/>
        <v>нд</v>
      </c>
      <c r="M50" s="54" t="str">
        <f t="shared" ref="M50" si="90">IF(NOT(SUM(M51)=0),SUM(M51),"нд")</f>
        <v>нд</v>
      </c>
      <c r="N50" s="54" t="str">
        <f t="shared" si="89"/>
        <v>нд</v>
      </c>
      <c r="O50" s="54" t="str">
        <f t="shared" si="89"/>
        <v>нд</v>
      </c>
      <c r="P50" s="54" t="str">
        <f t="shared" si="89"/>
        <v>нд</v>
      </c>
      <c r="Q50" s="54" t="str">
        <f t="shared" si="89"/>
        <v>нд</v>
      </c>
      <c r="R50" s="54" t="str">
        <f t="shared" si="89"/>
        <v>нд</v>
      </c>
      <c r="S50" s="54" t="str">
        <f t="shared" si="6"/>
        <v>нд</v>
      </c>
      <c r="T50" s="54" t="str">
        <f t="shared" si="7"/>
        <v>нд</v>
      </c>
      <c r="U50" s="54" t="str">
        <f t="shared" si="13"/>
        <v>нд</v>
      </c>
      <c r="V50" s="54" t="str">
        <f t="shared" si="8"/>
        <v>нд</v>
      </c>
      <c r="W50" s="54" t="s">
        <v>25</v>
      </c>
    </row>
    <row r="51" spans="1:23" ht="24" customHeight="1" x14ac:dyDescent="0.25">
      <c r="A51" s="38" t="s">
        <v>25</v>
      </c>
      <c r="B51" s="38" t="s">
        <v>25</v>
      </c>
      <c r="C51" s="38" t="s">
        <v>25</v>
      </c>
      <c r="D51" s="36" t="s">
        <v>25</v>
      </c>
      <c r="E51" s="38" t="s">
        <v>25</v>
      </c>
      <c r="F51" s="38" t="s">
        <v>25</v>
      </c>
      <c r="G51" s="38" t="s">
        <v>25</v>
      </c>
      <c r="H51" s="38" t="s">
        <v>25</v>
      </c>
      <c r="I51" s="38" t="s">
        <v>25</v>
      </c>
      <c r="J51" s="38" t="s">
        <v>25</v>
      </c>
      <c r="K51" s="123" t="s">
        <v>25</v>
      </c>
      <c r="L51" s="38" t="s">
        <v>25</v>
      </c>
      <c r="M51" s="38" t="s">
        <v>25</v>
      </c>
      <c r="N51" s="38" t="s">
        <v>25</v>
      </c>
      <c r="O51" s="38" t="s">
        <v>25</v>
      </c>
      <c r="P51" s="38" t="s">
        <v>25</v>
      </c>
      <c r="Q51" s="38" t="s">
        <v>25</v>
      </c>
      <c r="R51" s="123" t="s">
        <v>25</v>
      </c>
      <c r="S51" s="36" t="str">
        <f t="shared" si="6"/>
        <v>нд</v>
      </c>
      <c r="T51" s="38" t="str">
        <f t="shared" si="7"/>
        <v>нд</v>
      </c>
      <c r="U51" s="36" t="str">
        <f t="shared" si="13"/>
        <v>нд</v>
      </c>
      <c r="V51" s="38" t="str">
        <f t="shared" si="8"/>
        <v>нд</v>
      </c>
      <c r="W51" s="38" t="s">
        <v>25</v>
      </c>
    </row>
    <row r="52" spans="1:23" ht="39" customHeight="1" x14ac:dyDescent="0.25">
      <c r="A52" s="47" t="s">
        <v>68</v>
      </c>
      <c r="B52" s="48" t="s">
        <v>61</v>
      </c>
      <c r="C52" s="49" t="s">
        <v>24</v>
      </c>
      <c r="D52" s="49" t="str">
        <f t="shared" ref="D52:E52" si="91">IF(NOT(SUM(D53,D55,D57)=0),SUM(D53,D55,D57),"нд")</f>
        <v>нд</v>
      </c>
      <c r="E52" s="49" t="str">
        <f t="shared" si="91"/>
        <v>нд</v>
      </c>
      <c r="F52" s="49" t="str">
        <f t="shared" ref="F52:L52" si="92">IF(NOT(SUM(F53,F55,F57)=0),SUM(F53,F55,F57),"нд")</f>
        <v>нд</v>
      </c>
      <c r="G52" s="49" t="str">
        <f t="shared" si="92"/>
        <v>нд</v>
      </c>
      <c r="H52" s="49" t="str">
        <f t="shared" si="92"/>
        <v>нд</v>
      </c>
      <c r="I52" s="49" t="str">
        <f t="shared" ref="I52:K52" si="93">IF(NOT(SUM(I53,I55,I57)=0),SUM(I53,I55,I57),"нд")</f>
        <v>нд</v>
      </c>
      <c r="J52" s="49" t="str">
        <f t="shared" si="93"/>
        <v>нд</v>
      </c>
      <c r="K52" s="49" t="str">
        <f t="shared" si="93"/>
        <v>нд</v>
      </c>
      <c r="L52" s="49" t="str">
        <f t="shared" si="92"/>
        <v>нд</v>
      </c>
      <c r="M52" s="49" t="str">
        <f t="shared" ref="M52:R52" si="94">IF(NOT(SUM(M53,M55,M57)=0),SUM(M53,M55,M57),"нд")</f>
        <v>нд</v>
      </c>
      <c r="N52" s="49" t="str">
        <f t="shared" si="94"/>
        <v>нд</v>
      </c>
      <c r="O52" s="49" t="str">
        <f t="shared" si="94"/>
        <v>нд</v>
      </c>
      <c r="P52" s="49" t="str">
        <f t="shared" si="94"/>
        <v>нд</v>
      </c>
      <c r="Q52" s="49" t="str">
        <f t="shared" si="94"/>
        <v>нд</v>
      </c>
      <c r="R52" s="49" t="str">
        <f t="shared" si="94"/>
        <v>нд</v>
      </c>
      <c r="S52" s="49" t="str">
        <f t="shared" si="6"/>
        <v>нд</v>
      </c>
      <c r="T52" s="49" t="str">
        <f t="shared" si="7"/>
        <v>нд</v>
      </c>
      <c r="U52" s="49" t="str">
        <f t="shared" si="13"/>
        <v>нд</v>
      </c>
      <c r="V52" s="49" t="str">
        <f t="shared" si="8"/>
        <v>нд</v>
      </c>
      <c r="W52" s="49" t="s">
        <v>25</v>
      </c>
    </row>
    <row r="53" spans="1:23" ht="95.25" customHeight="1" x14ac:dyDescent="0.25">
      <c r="A53" s="52" t="s">
        <v>69</v>
      </c>
      <c r="B53" s="53" t="s">
        <v>63</v>
      </c>
      <c r="C53" s="54" t="s">
        <v>24</v>
      </c>
      <c r="D53" s="54" t="str">
        <f t="shared" ref="D53" si="95">IF(NOT(SUM(D54)=0),SUM(D54),"нд")</f>
        <v>нд</v>
      </c>
      <c r="E53" s="54" t="str">
        <f t="shared" ref="E53:R53" si="96">IF(NOT(SUM(E54)=0),SUM(E54),"нд")</f>
        <v>нд</v>
      </c>
      <c r="F53" s="54" t="str">
        <f t="shared" si="96"/>
        <v>нд</v>
      </c>
      <c r="G53" s="54" t="str">
        <f t="shared" si="96"/>
        <v>нд</v>
      </c>
      <c r="H53" s="54" t="str">
        <f t="shared" si="96"/>
        <v>нд</v>
      </c>
      <c r="I53" s="54" t="str">
        <f t="shared" si="96"/>
        <v>нд</v>
      </c>
      <c r="J53" s="54" t="str">
        <f t="shared" si="96"/>
        <v>нд</v>
      </c>
      <c r="K53" s="54" t="str">
        <f t="shared" si="96"/>
        <v>нд</v>
      </c>
      <c r="L53" s="54" t="str">
        <f t="shared" si="96"/>
        <v>нд</v>
      </c>
      <c r="M53" s="54" t="str">
        <f t="shared" ref="M53" si="97">IF(NOT(SUM(M54)=0),SUM(M54),"нд")</f>
        <v>нд</v>
      </c>
      <c r="N53" s="54" t="str">
        <f t="shared" si="96"/>
        <v>нд</v>
      </c>
      <c r="O53" s="54" t="str">
        <f t="shared" si="96"/>
        <v>нд</v>
      </c>
      <c r="P53" s="54" t="str">
        <f t="shared" si="96"/>
        <v>нд</v>
      </c>
      <c r="Q53" s="54" t="str">
        <f t="shared" si="96"/>
        <v>нд</v>
      </c>
      <c r="R53" s="54" t="str">
        <f t="shared" si="96"/>
        <v>нд</v>
      </c>
      <c r="S53" s="54" t="str">
        <f t="shared" si="6"/>
        <v>нд</v>
      </c>
      <c r="T53" s="54" t="str">
        <f t="shared" si="7"/>
        <v>нд</v>
      </c>
      <c r="U53" s="54" t="str">
        <f t="shared" si="13"/>
        <v>нд</v>
      </c>
      <c r="V53" s="54" t="str">
        <f t="shared" si="8"/>
        <v>нд</v>
      </c>
      <c r="W53" s="54" t="s">
        <v>25</v>
      </c>
    </row>
    <row r="54" spans="1:23" x14ac:dyDescent="0.25">
      <c r="A54" s="38" t="s">
        <v>25</v>
      </c>
      <c r="B54" s="38" t="s">
        <v>25</v>
      </c>
      <c r="C54" s="38" t="s">
        <v>25</v>
      </c>
      <c r="D54" s="36" t="s">
        <v>25</v>
      </c>
      <c r="E54" s="38" t="s">
        <v>25</v>
      </c>
      <c r="F54" s="38" t="s">
        <v>25</v>
      </c>
      <c r="G54" s="38" t="s">
        <v>25</v>
      </c>
      <c r="H54" s="38" t="s">
        <v>25</v>
      </c>
      <c r="I54" s="38" t="s">
        <v>25</v>
      </c>
      <c r="J54" s="38" t="s">
        <v>25</v>
      </c>
      <c r="K54" s="123" t="s">
        <v>25</v>
      </c>
      <c r="L54" s="38" t="s">
        <v>25</v>
      </c>
      <c r="M54" s="38" t="s">
        <v>25</v>
      </c>
      <c r="N54" s="38" t="s">
        <v>25</v>
      </c>
      <c r="O54" s="38" t="s">
        <v>25</v>
      </c>
      <c r="P54" s="38" t="s">
        <v>25</v>
      </c>
      <c r="Q54" s="38" t="s">
        <v>25</v>
      </c>
      <c r="R54" s="123" t="s">
        <v>25</v>
      </c>
      <c r="S54" s="36" t="str">
        <f t="shared" si="6"/>
        <v>нд</v>
      </c>
      <c r="T54" s="106" t="str">
        <f t="shared" si="7"/>
        <v>нд</v>
      </c>
      <c r="U54" s="36" t="str">
        <f t="shared" si="13"/>
        <v>нд</v>
      </c>
      <c r="V54" s="106" t="str">
        <f t="shared" si="8"/>
        <v>нд</v>
      </c>
      <c r="W54" s="38" t="s">
        <v>25</v>
      </c>
    </row>
    <row r="55" spans="1:23" ht="79.5" customHeight="1" x14ac:dyDescent="0.25">
      <c r="A55" s="52" t="s">
        <v>70</v>
      </c>
      <c r="B55" s="53" t="s">
        <v>65</v>
      </c>
      <c r="C55" s="54" t="s">
        <v>24</v>
      </c>
      <c r="D55" s="54" t="str">
        <f t="shared" ref="D55" si="98">IF(NOT(SUM(D56)=0),SUM(D56),"нд")</f>
        <v>нд</v>
      </c>
      <c r="E55" s="54" t="str">
        <f t="shared" ref="E55:R55" si="99">IF(NOT(SUM(E56)=0),SUM(E56),"нд")</f>
        <v>нд</v>
      </c>
      <c r="F55" s="54" t="str">
        <f t="shared" si="99"/>
        <v>нд</v>
      </c>
      <c r="G55" s="54" t="str">
        <f t="shared" si="99"/>
        <v>нд</v>
      </c>
      <c r="H55" s="54" t="str">
        <f t="shared" si="99"/>
        <v>нд</v>
      </c>
      <c r="I55" s="54" t="str">
        <f t="shared" si="99"/>
        <v>нд</v>
      </c>
      <c r="J55" s="54" t="str">
        <f t="shared" si="99"/>
        <v>нд</v>
      </c>
      <c r="K55" s="54" t="str">
        <f t="shared" si="99"/>
        <v>нд</v>
      </c>
      <c r="L55" s="54" t="str">
        <f t="shared" si="99"/>
        <v>нд</v>
      </c>
      <c r="M55" s="54" t="str">
        <f t="shared" ref="M55" si="100">IF(NOT(SUM(M56)=0),SUM(M56),"нд")</f>
        <v>нд</v>
      </c>
      <c r="N55" s="54" t="str">
        <f t="shared" si="99"/>
        <v>нд</v>
      </c>
      <c r="O55" s="54" t="str">
        <f t="shared" si="99"/>
        <v>нд</v>
      </c>
      <c r="P55" s="54" t="str">
        <f t="shared" si="99"/>
        <v>нд</v>
      </c>
      <c r="Q55" s="54" t="str">
        <f t="shared" si="99"/>
        <v>нд</v>
      </c>
      <c r="R55" s="54" t="str">
        <f t="shared" si="99"/>
        <v>нд</v>
      </c>
      <c r="S55" s="54" t="str">
        <f t="shared" si="6"/>
        <v>нд</v>
      </c>
      <c r="T55" s="54" t="str">
        <f t="shared" si="7"/>
        <v>нд</v>
      </c>
      <c r="U55" s="54" t="str">
        <f t="shared" si="13"/>
        <v>нд</v>
      </c>
      <c r="V55" s="54" t="str">
        <f t="shared" si="8"/>
        <v>нд</v>
      </c>
      <c r="W55" s="54" t="s">
        <v>25</v>
      </c>
    </row>
    <row r="56" spans="1:23" x14ac:dyDescent="0.25">
      <c r="A56" s="38" t="s">
        <v>25</v>
      </c>
      <c r="B56" s="38" t="s">
        <v>25</v>
      </c>
      <c r="C56" s="38" t="s">
        <v>25</v>
      </c>
      <c r="D56" s="36" t="s">
        <v>25</v>
      </c>
      <c r="E56" s="38" t="s">
        <v>25</v>
      </c>
      <c r="F56" s="38" t="s">
        <v>25</v>
      </c>
      <c r="G56" s="38" t="s">
        <v>25</v>
      </c>
      <c r="H56" s="38" t="s">
        <v>25</v>
      </c>
      <c r="I56" s="38" t="s">
        <v>25</v>
      </c>
      <c r="J56" s="38" t="s">
        <v>25</v>
      </c>
      <c r="K56" s="123" t="s">
        <v>25</v>
      </c>
      <c r="L56" s="38" t="s">
        <v>25</v>
      </c>
      <c r="M56" s="38" t="s">
        <v>25</v>
      </c>
      <c r="N56" s="38" t="s">
        <v>25</v>
      </c>
      <c r="O56" s="38" t="s">
        <v>25</v>
      </c>
      <c r="P56" s="38" t="s">
        <v>25</v>
      </c>
      <c r="Q56" s="38" t="s">
        <v>25</v>
      </c>
      <c r="R56" s="123" t="s">
        <v>25</v>
      </c>
      <c r="S56" s="36" t="str">
        <f t="shared" si="6"/>
        <v>нд</v>
      </c>
      <c r="T56" s="38" t="str">
        <f t="shared" si="7"/>
        <v>нд</v>
      </c>
      <c r="U56" s="36" t="str">
        <f t="shared" si="13"/>
        <v>нд</v>
      </c>
      <c r="V56" s="38" t="str">
        <f t="shared" si="8"/>
        <v>нд</v>
      </c>
      <c r="W56" s="38" t="s">
        <v>25</v>
      </c>
    </row>
    <row r="57" spans="1:23" ht="96.75" customHeight="1" x14ac:dyDescent="0.25">
      <c r="A57" s="52" t="s">
        <v>71</v>
      </c>
      <c r="B57" s="53" t="s">
        <v>72</v>
      </c>
      <c r="C57" s="54" t="s">
        <v>24</v>
      </c>
      <c r="D57" s="54" t="str">
        <f t="shared" ref="D57" si="101">IF(NOT(SUM(D58)=0),SUM(D58),"нд")</f>
        <v>нд</v>
      </c>
      <c r="E57" s="54" t="str">
        <f t="shared" ref="E57:R57" si="102">IF(NOT(SUM(E58)=0),SUM(E58),"нд")</f>
        <v>нд</v>
      </c>
      <c r="F57" s="54" t="str">
        <f t="shared" si="102"/>
        <v>нд</v>
      </c>
      <c r="G57" s="54" t="str">
        <f t="shared" si="102"/>
        <v>нд</v>
      </c>
      <c r="H57" s="54" t="str">
        <f t="shared" si="102"/>
        <v>нд</v>
      </c>
      <c r="I57" s="54" t="str">
        <f t="shared" si="102"/>
        <v>нд</v>
      </c>
      <c r="J57" s="54" t="str">
        <f t="shared" si="102"/>
        <v>нд</v>
      </c>
      <c r="K57" s="54" t="str">
        <f t="shared" si="102"/>
        <v>нд</v>
      </c>
      <c r="L57" s="54" t="str">
        <f t="shared" si="102"/>
        <v>нд</v>
      </c>
      <c r="M57" s="54" t="str">
        <f t="shared" ref="M57" si="103">IF(NOT(SUM(M58)=0),SUM(M58),"нд")</f>
        <v>нд</v>
      </c>
      <c r="N57" s="54" t="str">
        <f t="shared" si="102"/>
        <v>нд</v>
      </c>
      <c r="O57" s="54" t="str">
        <f t="shared" si="102"/>
        <v>нд</v>
      </c>
      <c r="P57" s="54" t="str">
        <f t="shared" si="102"/>
        <v>нд</v>
      </c>
      <c r="Q57" s="54" t="str">
        <f t="shared" si="102"/>
        <v>нд</v>
      </c>
      <c r="R57" s="54" t="str">
        <f t="shared" si="102"/>
        <v>нд</v>
      </c>
      <c r="S57" s="54" t="str">
        <f t="shared" si="6"/>
        <v>нд</v>
      </c>
      <c r="T57" s="54" t="str">
        <f t="shared" si="7"/>
        <v>нд</v>
      </c>
      <c r="U57" s="54" t="str">
        <f t="shared" si="13"/>
        <v>нд</v>
      </c>
      <c r="V57" s="54" t="str">
        <f t="shared" si="8"/>
        <v>нд</v>
      </c>
      <c r="W57" s="54" t="s">
        <v>25</v>
      </c>
    </row>
    <row r="58" spans="1:23" x14ac:dyDescent="0.25">
      <c r="A58" s="38" t="s">
        <v>25</v>
      </c>
      <c r="B58" s="38" t="s">
        <v>25</v>
      </c>
      <c r="C58" s="38" t="s">
        <v>25</v>
      </c>
      <c r="D58" s="36" t="s">
        <v>25</v>
      </c>
      <c r="E58" s="38" t="s">
        <v>25</v>
      </c>
      <c r="F58" s="38" t="s">
        <v>25</v>
      </c>
      <c r="G58" s="38" t="s">
        <v>25</v>
      </c>
      <c r="H58" s="38" t="s">
        <v>25</v>
      </c>
      <c r="I58" s="38" t="s">
        <v>25</v>
      </c>
      <c r="J58" s="38" t="s">
        <v>25</v>
      </c>
      <c r="K58" s="123" t="s">
        <v>25</v>
      </c>
      <c r="L58" s="38" t="s">
        <v>25</v>
      </c>
      <c r="M58" s="38" t="s">
        <v>25</v>
      </c>
      <c r="N58" s="38" t="s">
        <v>25</v>
      </c>
      <c r="O58" s="38" t="s">
        <v>25</v>
      </c>
      <c r="P58" s="38" t="s">
        <v>25</v>
      </c>
      <c r="Q58" s="38" t="s">
        <v>25</v>
      </c>
      <c r="R58" s="123" t="s">
        <v>25</v>
      </c>
      <c r="S58" s="36" t="str">
        <f t="shared" si="6"/>
        <v>нд</v>
      </c>
      <c r="T58" s="38" t="str">
        <f t="shared" si="7"/>
        <v>нд</v>
      </c>
      <c r="U58" s="36" t="str">
        <f t="shared" si="13"/>
        <v>нд</v>
      </c>
      <c r="V58" s="38" t="str">
        <f t="shared" si="8"/>
        <v>нд</v>
      </c>
      <c r="W58" s="38" t="s">
        <v>25</v>
      </c>
    </row>
    <row r="59" spans="1:23" ht="93.75" customHeight="1" x14ac:dyDescent="0.25">
      <c r="A59" s="44" t="s">
        <v>73</v>
      </c>
      <c r="B59" s="45" t="s">
        <v>74</v>
      </c>
      <c r="C59" s="46" t="s">
        <v>24</v>
      </c>
      <c r="D59" s="80" t="str">
        <f t="shared" ref="D59:E59" si="104">IF(NOT(SUM(D60,D62)=0),SUM(D60,D62),"нд")</f>
        <v>нд</v>
      </c>
      <c r="E59" s="80" t="str">
        <f t="shared" si="104"/>
        <v>нд</v>
      </c>
      <c r="F59" s="80" t="str">
        <f t="shared" ref="F59:L59" si="105">IF(NOT(SUM(F60,F62)=0),SUM(F60,F62),"нд")</f>
        <v>нд</v>
      </c>
      <c r="G59" s="80" t="str">
        <f t="shared" si="105"/>
        <v>нд</v>
      </c>
      <c r="H59" s="80" t="str">
        <f t="shared" si="105"/>
        <v>нд</v>
      </c>
      <c r="I59" s="80" t="str">
        <f t="shared" ref="I59:K59" si="106">IF(NOT(SUM(I60,I62)=0),SUM(I60,I62),"нд")</f>
        <v>нд</v>
      </c>
      <c r="J59" s="80" t="str">
        <f t="shared" si="106"/>
        <v>нд</v>
      </c>
      <c r="K59" s="80" t="str">
        <f t="shared" si="106"/>
        <v>нд</v>
      </c>
      <c r="L59" s="80" t="str">
        <f t="shared" si="105"/>
        <v>нд</v>
      </c>
      <c r="M59" s="80" t="str">
        <f t="shared" ref="M59:R59" si="107">IF(NOT(SUM(M60,M62)=0),SUM(M60,M62),"нд")</f>
        <v>нд</v>
      </c>
      <c r="N59" s="80" t="str">
        <f t="shared" si="107"/>
        <v>нд</v>
      </c>
      <c r="O59" s="80" t="str">
        <f t="shared" si="107"/>
        <v>нд</v>
      </c>
      <c r="P59" s="80" t="str">
        <f t="shared" si="107"/>
        <v>нд</v>
      </c>
      <c r="Q59" s="80" t="str">
        <f t="shared" si="107"/>
        <v>нд</v>
      </c>
      <c r="R59" s="80" t="str">
        <f t="shared" si="107"/>
        <v>нд</v>
      </c>
      <c r="S59" s="80" t="str">
        <f t="shared" si="6"/>
        <v>нд</v>
      </c>
      <c r="T59" s="80" t="str">
        <f t="shared" si="7"/>
        <v>нд</v>
      </c>
      <c r="U59" s="80" t="str">
        <f t="shared" si="13"/>
        <v>нд</v>
      </c>
      <c r="V59" s="80" t="str">
        <f t="shared" si="8"/>
        <v>нд</v>
      </c>
      <c r="W59" s="80" t="s">
        <v>25</v>
      </c>
    </row>
    <row r="60" spans="1:23" ht="63.75" customHeight="1" x14ac:dyDescent="0.25">
      <c r="A60" s="47" t="s">
        <v>75</v>
      </c>
      <c r="B60" s="48" t="s">
        <v>76</v>
      </c>
      <c r="C60" s="49" t="s">
        <v>24</v>
      </c>
      <c r="D60" s="49" t="str">
        <f t="shared" ref="D60" si="108">IF(NOT(SUM(D61)=0),SUM(D61),"нд")</f>
        <v>нд</v>
      </c>
      <c r="E60" s="49" t="str">
        <f t="shared" ref="E60:R60" si="109">IF(NOT(SUM(E61)=0),SUM(E61),"нд")</f>
        <v>нд</v>
      </c>
      <c r="F60" s="49" t="str">
        <f t="shared" si="109"/>
        <v>нд</v>
      </c>
      <c r="G60" s="49" t="str">
        <f t="shared" si="109"/>
        <v>нд</v>
      </c>
      <c r="H60" s="49" t="str">
        <f t="shared" si="109"/>
        <v>нд</v>
      </c>
      <c r="I60" s="49" t="str">
        <f t="shared" si="109"/>
        <v>нд</v>
      </c>
      <c r="J60" s="49" t="str">
        <f t="shared" si="109"/>
        <v>нд</v>
      </c>
      <c r="K60" s="49" t="str">
        <f t="shared" si="109"/>
        <v>нд</v>
      </c>
      <c r="L60" s="49" t="str">
        <f t="shared" si="109"/>
        <v>нд</v>
      </c>
      <c r="M60" s="49" t="str">
        <f t="shared" ref="M60" si="110">IF(NOT(SUM(M61)=0),SUM(M61),"нд")</f>
        <v>нд</v>
      </c>
      <c r="N60" s="49" t="str">
        <f t="shared" si="109"/>
        <v>нд</v>
      </c>
      <c r="O60" s="49" t="str">
        <f t="shared" si="109"/>
        <v>нд</v>
      </c>
      <c r="P60" s="49" t="str">
        <f t="shared" si="109"/>
        <v>нд</v>
      </c>
      <c r="Q60" s="49" t="str">
        <f t="shared" si="109"/>
        <v>нд</v>
      </c>
      <c r="R60" s="49" t="str">
        <f t="shared" si="109"/>
        <v>нд</v>
      </c>
      <c r="S60" s="49" t="str">
        <f t="shared" si="6"/>
        <v>нд</v>
      </c>
      <c r="T60" s="49" t="str">
        <f t="shared" si="7"/>
        <v>нд</v>
      </c>
      <c r="U60" s="49" t="str">
        <f t="shared" si="13"/>
        <v>нд</v>
      </c>
      <c r="V60" s="49" t="str">
        <f t="shared" si="8"/>
        <v>нд</v>
      </c>
      <c r="W60" s="49" t="s">
        <v>25</v>
      </c>
    </row>
    <row r="61" spans="1:23" x14ac:dyDescent="0.25">
      <c r="A61" s="38" t="s">
        <v>25</v>
      </c>
      <c r="B61" s="38" t="s">
        <v>25</v>
      </c>
      <c r="C61" s="38" t="s">
        <v>25</v>
      </c>
      <c r="D61" s="36" t="s">
        <v>25</v>
      </c>
      <c r="E61" s="38" t="s">
        <v>25</v>
      </c>
      <c r="F61" s="38" t="s">
        <v>25</v>
      </c>
      <c r="G61" s="38" t="s">
        <v>25</v>
      </c>
      <c r="H61" s="38" t="s">
        <v>25</v>
      </c>
      <c r="I61" s="38" t="s">
        <v>25</v>
      </c>
      <c r="J61" s="38" t="s">
        <v>25</v>
      </c>
      <c r="K61" s="123" t="s">
        <v>25</v>
      </c>
      <c r="L61" s="38" t="s">
        <v>25</v>
      </c>
      <c r="M61" s="38" t="s">
        <v>25</v>
      </c>
      <c r="N61" s="38" t="s">
        <v>25</v>
      </c>
      <c r="O61" s="38" t="s">
        <v>25</v>
      </c>
      <c r="P61" s="38" t="s">
        <v>25</v>
      </c>
      <c r="Q61" s="38" t="s">
        <v>25</v>
      </c>
      <c r="R61" s="123" t="s">
        <v>25</v>
      </c>
      <c r="S61" s="36" t="str">
        <f t="shared" si="6"/>
        <v>нд</v>
      </c>
      <c r="T61" s="38" t="str">
        <f t="shared" si="7"/>
        <v>нд</v>
      </c>
      <c r="U61" s="36" t="str">
        <f t="shared" si="13"/>
        <v>нд</v>
      </c>
      <c r="V61" s="38" t="str">
        <f t="shared" si="8"/>
        <v>нд</v>
      </c>
      <c r="W61" s="38" t="s">
        <v>25</v>
      </c>
    </row>
    <row r="62" spans="1:23" ht="81" customHeight="1" x14ac:dyDescent="0.25">
      <c r="A62" s="47" t="s">
        <v>77</v>
      </c>
      <c r="B62" s="48" t="s">
        <v>78</v>
      </c>
      <c r="C62" s="49" t="s">
        <v>24</v>
      </c>
      <c r="D62" s="49" t="str">
        <f t="shared" ref="D62" si="111">IF(NOT(SUM(D63)=0),SUM(D63),"нд")</f>
        <v>нд</v>
      </c>
      <c r="E62" s="49" t="str">
        <f t="shared" ref="E62:R62" si="112">IF(NOT(SUM(E63)=0),SUM(E63),"нд")</f>
        <v>нд</v>
      </c>
      <c r="F62" s="49" t="str">
        <f t="shared" si="112"/>
        <v>нд</v>
      </c>
      <c r="G62" s="49" t="str">
        <f t="shared" si="112"/>
        <v>нд</v>
      </c>
      <c r="H62" s="49" t="str">
        <f t="shared" si="112"/>
        <v>нд</v>
      </c>
      <c r="I62" s="49" t="str">
        <f t="shared" si="112"/>
        <v>нд</v>
      </c>
      <c r="J62" s="49" t="str">
        <f t="shared" si="112"/>
        <v>нд</v>
      </c>
      <c r="K62" s="49" t="str">
        <f t="shared" si="112"/>
        <v>нд</v>
      </c>
      <c r="L62" s="49" t="str">
        <f t="shared" si="112"/>
        <v>нд</v>
      </c>
      <c r="M62" s="49" t="str">
        <f t="shared" ref="M62" si="113">IF(NOT(SUM(M63)=0),SUM(M63),"нд")</f>
        <v>нд</v>
      </c>
      <c r="N62" s="49" t="str">
        <f t="shared" si="112"/>
        <v>нд</v>
      </c>
      <c r="O62" s="49" t="str">
        <f t="shared" si="112"/>
        <v>нд</v>
      </c>
      <c r="P62" s="49" t="str">
        <f t="shared" si="112"/>
        <v>нд</v>
      </c>
      <c r="Q62" s="49" t="str">
        <f t="shared" si="112"/>
        <v>нд</v>
      </c>
      <c r="R62" s="49" t="str">
        <f t="shared" si="112"/>
        <v>нд</v>
      </c>
      <c r="S62" s="49" t="str">
        <f t="shared" si="6"/>
        <v>нд</v>
      </c>
      <c r="T62" s="49" t="str">
        <f t="shared" si="7"/>
        <v>нд</v>
      </c>
      <c r="U62" s="49" t="str">
        <f t="shared" si="13"/>
        <v>нд</v>
      </c>
      <c r="V62" s="49" t="str">
        <f t="shared" si="8"/>
        <v>нд</v>
      </c>
      <c r="W62" s="49" t="s">
        <v>25</v>
      </c>
    </row>
    <row r="63" spans="1:23" x14ac:dyDescent="0.25">
      <c r="A63" s="38" t="s">
        <v>25</v>
      </c>
      <c r="B63" s="38" t="s">
        <v>25</v>
      </c>
      <c r="C63" s="38" t="s">
        <v>25</v>
      </c>
      <c r="D63" s="36" t="s">
        <v>25</v>
      </c>
      <c r="E63" s="38" t="s">
        <v>25</v>
      </c>
      <c r="F63" s="38" t="s">
        <v>25</v>
      </c>
      <c r="G63" s="38" t="s">
        <v>25</v>
      </c>
      <c r="H63" s="38" t="s">
        <v>25</v>
      </c>
      <c r="I63" s="38" t="s">
        <v>25</v>
      </c>
      <c r="J63" s="38" t="s">
        <v>25</v>
      </c>
      <c r="K63" s="123" t="s">
        <v>25</v>
      </c>
      <c r="L63" s="38" t="s">
        <v>25</v>
      </c>
      <c r="M63" s="38" t="s">
        <v>25</v>
      </c>
      <c r="N63" s="38" t="s">
        <v>25</v>
      </c>
      <c r="O63" s="38" t="s">
        <v>25</v>
      </c>
      <c r="P63" s="38" t="s">
        <v>25</v>
      </c>
      <c r="Q63" s="38" t="s">
        <v>25</v>
      </c>
      <c r="R63" s="123" t="s">
        <v>25</v>
      </c>
      <c r="S63" s="36" t="str">
        <f t="shared" si="6"/>
        <v>нд</v>
      </c>
      <c r="T63" s="106" t="str">
        <f t="shared" si="7"/>
        <v>нд</v>
      </c>
      <c r="U63" s="36" t="str">
        <f t="shared" si="13"/>
        <v>нд</v>
      </c>
      <c r="V63" s="106" t="str">
        <f t="shared" si="8"/>
        <v>нд</v>
      </c>
      <c r="W63" s="38" t="s">
        <v>25</v>
      </c>
    </row>
    <row r="64" spans="1:23" ht="33.75" customHeight="1" x14ac:dyDescent="0.25">
      <c r="A64" s="41" t="s">
        <v>79</v>
      </c>
      <c r="B64" s="42" t="s">
        <v>80</v>
      </c>
      <c r="C64" s="43" t="s">
        <v>24</v>
      </c>
      <c r="D64" s="79">
        <f t="shared" ref="D64:E64" si="114">IF(NOT(SUM(D65,D95,D129,D151)=0),SUM(D65,D95,D129,D151),"нд")</f>
        <v>113.91</v>
      </c>
      <c r="E64" s="79" t="str">
        <f t="shared" si="114"/>
        <v>нд</v>
      </c>
      <c r="F64" s="79">
        <f t="shared" ref="F64:L64" si="115">IF(NOT(SUM(F65,F95,F129,F151)=0),SUM(F65,F95,F129,F151),"нд")</f>
        <v>24.068999999999999</v>
      </c>
      <c r="G64" s="79" t="str">
        <f t="shared" si="115"/>
        <v>нд</v>
      </c>
      <c r="H64" s="79" t="str">
        <f t="shared" si="115"/>
        <v>нд</v>
      </c>
      <c r="I64" s="79">
        <f t="shared" ref="I64:K64" si="116">IF(NOT(SUM(I65,I95,I129,I151)=0),SUM(I65,I95,I129,I151),"нд")</f>
        <v>1.8619999999999999</v>
      </c>
      <c r="J64" s="79" t="str">
        <f t="shared" si="116"/>
        <v>нд</v>
      </c>
      <c r="K64" s="118">
        <f t="shared" si="116"/>
        <v>2</v>
      </c>
      <c r="L64" s="79" t="str">
        <f t="shared" si="115"/>
        <v>нд</v>
      </c>
      <c r="M64" s="79">
        <f t="shared" ref="M64:R64" si="117">IF(NOT(SUM(M65,M95,M129,M151)=0),SUM(M65,M95,M129,M151),"нд")</f>
        <v>24.022000000000002</v>
      </c>
      <c r="N64" s="79" t="str">
        <f t="shared" si="117"/>
        <v>нд</v>
      </c>
      <c r="O64" s="79" t="str">
        <f t="shared" si="117"/>
        <v>нд</v>
      </c>
      <c r="P64" s="79">
        <f t="shared" si="117"/>
        <v>1.8619999999999999</v>
      </c>
      <c r="Q64" s="79" t="str">
        <f t="shared" si="117"/>
        <v>нд</v>
      </c>
      <c r="R64" s="118">
        <f t="shared" si="117"/>
        <v>2</v>
      </c>
      <c r="S64" s="79" t="str">
        <f t="shared" si="6"/>
        <v>нд</v>
      </c>
      <c r="T64" s="79" t="str">
        <f t="shared" si="7"/>
        <v>нд</v>
      </c>
      <c r="U64" s="79">
        <f t="shared" si="13"/>
        <v>-4.6999999999997044E-2</v>
      </c>
      <c r="V64" s="79">
        <f t="shared" si="8"/>
        <v>-0.2</v>
      </c>
      <c r="W64" s="79" t="s">
        <v>25</v>
      </c>
    </row>
    <row r="65" spans="1:25" ht="63" x14ac:dyDescent="0.25">
      <c r="A65" s="44" t="s">
        <v>81</v>
      </c>
      <c r="B65" s="45" t="s">
        <v>82</v>
      </c>
      <c r="C65" s="46" t="s">
        <v>24</v>
      </c>
      <c r="D65" s="80">
        <f t="shared" ref="D65:E65" si="118">IF(NOT(SUM(D66,D70)=0),SUM(D66,D70),"нд")</f>
        <v>23.215999999999998</v>
      </c>
      <c r="E65" s="80" t="str">
        <f t="shared" si="118"/>
        <v>нд</v>
      </c>
      <c r="F65" s="80" t="str">
        <f t="shared" ref="F65:L65" si="119">IF(NOT(SUM(F66,F70)=0),SUM(F66,F70),"нд")</f>
        <v>нд</v>
      </c>
      <c r="G65" s="80" t="str">
        <f t="shared" si="119"/>
        <v>нд</v>
      </c>
      <c r="H65" s="80" t="str">
        <f t="shared" si="119"/>
        <v>нд</v>
      </c>
      <c r="I65" s="80" t="str">
        <f t="shared" ref="I65:K65" si="120">IF(NOT(SUM(I66,I70)=0),SUM(I66,I70),"нд")</f>
        <v>нд</v>
      </c>
      <c r="J65" s="80" t="str">
        <f t="shared" si="120"/>
        <v>нд</v>
      </c>
      <c r="K65" s="80" t="str">
        <f t="shared" si="120"/>
        <v>нд</v>
      </c>
      <c r="L65" s="80" t="str">
        <f t="shared" si="119"/>
        <v>нд</v>
      </c>
      <c r="M65" s="80" t="str">
        <f t="shared" ref="M65:R65" si="121">IF(NOT(SUM(M66,M70)=0),SUM(M66,M70),"нд")</f>
        <v>нд</v>
      </c>
      <c r="N65" s="80" t="str">
        <f t="shared" si="121"/>
        <v>нд</v>
      </c>
      <c r="O65" s="80" t="str">
        <f t="shared" si="121"/>
        <v>нд</v>
      </c>
      <c r="P65" s="80" t="str">
        <f t="shared" si="121"/>
        <v>нд</v>
      </c>
      <c r="Q65" s="80" t="str">
        <f t="shared" si="121"/>
        <v>нд</v>
      </c>
      <c r="R65" s="80" t="str">
        <f t="shared" si="121"/>
        <v>нд</v>
      </c>
      <c r="S65" s="80" t="str">
        <f t="shared" si="6"/>
        <v>нд</v>
      </c>
      <c r="T65" s="80" t="str">
        <f t="shared" si="7"/>
        <v>нд</v>
      </c>
      <c r="U65" s="80" t="str">
        <f t="shared" si="13"/>
        <v>нд</v>
      </c>
      <c r="V65" s="80" t="str">
        <f t="shared" si="8"/>
        <v>нд</v>
      </c>
      <c r="W65" s="80" t="s">
        <v>25</v>
      </c>
    </row>
    <row r="66" spans="1:25" ht="39.75" customHeight="1" x14ac:dyDescent="0.25">
      <c r="A66" s="47" t="s">
        <v>83</v>
      </c>
      <c r="B66" s="48" t="s">
        <v>84</v>
      </c>
      <c r="C66" s="49" t="s">
        <v>24</v>
      </c>
      <c r="D66" s="49">
        <f t="shared" ref="D66" si="122">IF(NOT(SUM(D67)=0),SUM(D67),"нд")</f>
        <v>2.0920000000000001</v>
      </c>
      <c r="E66" s="49" t="str">
        <f t="shared" ref="E66:R66" si="123">IF(NOT(SUM(E67)=0),SUM(E67),"нд")</f>
        <v>нд</v>
      </c>
      <c r="F66" s="49" t="str">
        <f t="shared" si="123"/>
        <v>нд</v>
      </c>
      <c r="G66" s="49" t="str">
        <f t="shared" si="123"/>
        <v>нд</v>
      </c>
      <c r="H66" s="49" t="str">
        <f t="shared" si="123"/>
        <v>нд</v>
      </c>
      <c r="I66" s="49" t="str">
        <f t="shared" si="123"/>
        <v>нд</v>
      </c>
      <c r="J66" s="49" t="str">
        <f t="shared" si="123"/>
        <v>нд</v>
      </c>
      <c r="K66" s="49" t="str">
        <f t="shared" si="123"/>
        <v>нд</v>
      </c>
      <c r="L66" s="49" t="str">
        <f t="shared" si="123"/>
        <v>нд</v>
      </c>
      <c r="M66" s="49" t="str">
        <f t="shared" ref="M66" si="124">IF(NOT(SUM(M67)=0),SUM(M67),"нд")</f>
        <v>нд</v>
      </c>
      <c r="N66" s="49" t="str">
        <f t="shared" si="123"/>
        <v>нд</v>
      </c>
      <c r="O66" s="49" t="str">
        <f t="shared" si="123"/>
        <v>нд</v>
      </c>
      <c r="P66" s="49" t="str">
        <f t="shared" si="123"/>
        <v>нд</v>
      </c>
      <c r="Q66" s="49" t="str">
        <f t="shared" si="123"/>
        <v>нд</v>
      </c>
      <c r="R66" s="49" t="str">
        <f t="shared" si="123"/>
        <v>нд</v>
      </c>
      <c r="S66" s="49" t="str">
        <f t="shared" si="6"/>
        <v>нд</v>
      </c>
      <c r="T66" s="49" t="str">
        <f t="shared" si="7"/>
        <v>нд</v>
      </c>
      <c r="U66" s="49" t="str">
        <f t="shared" si="13"/>
        <v>нд</v>
      </c>
      <c r="V66" s="49" t="str">
        <f t="shared" si="8"/>
        <v>нд</v>
      </c>
      <c r="W66" s="49" t="s">
        <v>25</v>
      </c>
    </row>
    <row r="67" spans="1:25" ht="23.25" customHeight="1" x14ac:dyDescent="0.25">
      <c r="A67" s="28" t="s">
        <v>149</v>
      </c>
      <c r="B67" s="29" t="s">
        <v>147</v>
      </c>
      <c r="C67" s="24" t="s">
        <v>24</v>
      </c>
      <c r="D67" s="24">
        <f t="shared" ref="D67:E67" si="125">IF(NOT(SUM(D68,D69)=0),SUM(D68,D69),"нд")</f>
        <v>2.0920000000000001</v>
      </c>
      <c r="E67" s="24" t="str">
        <f t="shared" si="125"/>
        <v>нд</v>
      </c>
      <c r="F67" s="24" t="str">
        <f t="shared" ref="F67:L67" si="126">IF(NOT(SUM(F68,F69)=0),SUM(F68,F69),"нд")</f>
        <v>нд</v>
      </c>
      <c r="G67" s="24" t="str">
        <f t="shared" si="126"/>
        <v>нд</v>
      </c>
      <c r="H67" s="24" t="str">
        <f t="shared" si="126"/>
        <v>нд</v>
      </c>
      <c r="I67" s="24" t="str">
        <f t="shared" ref="I67:K67" si="127">IF(NOT(SUM(I68,I69)=0),SUM(I68,I69),"нд")</f>
        <v>нд</v>
      </c>
      <c r="J67" s="24" t="str">
        <f t="shared" si="127"/>
        <v>нд</v>
      </c>
      <c r="K67" s="24" t="str">
        <f t="shared" si="127"/>
        <v>нд</v>
      </c>
      <c r="L67" s="24" t="str">
        <f t="shared" si="126"/>
        <v>нд</v>
      </c>
      <c r="M67" s="24" t="str">
        <f t="shared" ref="M67:R67" si="128">IF(NOT(SUM(M68,M69)=0),SUM(M68,M69),"нд")</f>
        <v>нд</v>
      </c>
      <c r="N67" s="24" t="str">
        <f t="shared" si="128"/>
        <v>нд</v>
      </c>
      <c r="O67" s="24" t="str">
        <f t="shared" si="128"/>
        <v>нд</v>
      </c>
      <c r="P67" s="24" t="str">
        <f t="shared" si="128"/>
        <v>нд</v>
      </c>
      <c r="Q67" s="24" t="str">
        <f t="shared" si="128"/>
        <v>нд</v>
      </c>
      <c r="R67" s="24" t="str">
        <f t="shared" si="128"/>
        <v>нд</v>
      </c>
      <c r="S67" s="24" t="str">
        <f t="shared" si="6"/>
        <v>нд</v>
      </c>
      <c r="T67" s="24" t="str">
        <f t="shared" si="7"/>
        <v>нд</v>
      </c>
      <c r="U67" s="24" t="str">
        <f t="shared" si="13"/>
        <v>нд</v>
      </c>
      <c r="V67" s="24" t="str">
        <f t="shared" si="8"/>
        <v>нд</v>
      </c>
      <c r="W67" s="24" t="s">
        <v>25</v>
      </c>
    </row>
    <row r="68" spans="1:25" ht="47.25" x14ac:dyDescent="0.25">
      <c r="A68" s="88" t="s">
        <v>149</v>
      </c>
      <c r="B68" s="89" t="s">
        <v>150</v>
      </c>
      <c r="C68" s="90" t="s">
        <v>151</v>
      </c>
      <c r="D68" s="36">
        <v>1.093</v>
      </c>
      <c r="E68" s="36" t="s">
        <v>25</v>
      </c>
      <c r="F68" s="36" t="s">
        <v>25</v>
      </c>
      <c r="G68" s="36" t="s">
        <v>25</v>
      </c>
      <c r="H68" s="36" t="s">
        <v>25</v>
      </c>
      <c r="I68" s="36" t="s">
        <v>25</v>
      </c>
      <c r="J68" s="36" t="s">
        <v>25</v>
      </c>
      <c r="K68" s="101" t="s">
        <v>25</v>
      </c>
      <c r="L68" s="36" t="s">
        <v>25</v>
      </c>
      <c r="M68" s="36" t="s">
        <v>25</v>
      </c>
      <c r="N68" s="36" t="s">
        <v>25</v>
      </c>
      <c r="O68" s="36" t="s">
        <v>25</v>
      </c>
      <c r="P68" s="36" t="s">
        <v>25</v>
      </c>
      <c r="Q68" s="36" t="s">
        <v>25</v>
      </c>
      <c r="R68" s="101" t="s">
        <v>25</v>
      </c>
      <c r="S68" s="36" t="str">
        <f t="shared" si="6"/>
        <v>нд</v>
      </c>
      <c r="T68" s="106" t="str">
        <f t="shared" si="7"/>
        <v>нд</v>
      </c>
      <c r="U68" s="36" t="str">
        <f t="shared" si="13"/>
        <v>нд</v>
      </c>
      <c r="V68" s="106" t="str">
        <f t="shared" si="8"/>
        <v>нд</v>
      </c>
      <c r="W68" s="36" t="s">
        <v>25</v>
      </c>
    </row>
    <row r="69" spans="1:25" ht="52.5" customHeight="1" x14ac:dyDescent="0.25">
      <c r="A69" s="88" t="s">
        <v>149</v>
      </c>
      <c r="B69" s="89" t="s">
        <v>152</v>
      </c>
      <c r="C69" s="90" t="s">
        <v>153</v>
      </c>
      <c r="D69" s="36">
        <v>0.999</v>
      </c>
      <c r="E69" s="102" t="s">
        <v>25</v>
      </c>
      <c r="F69" s="102" t="s">
        <v>25</v>
      </c>
      <c r="G69" s="102" t="s">
        <v>25</v>
      </c>
      <c r="H69" s="102" t="s">
        <v>25</v>
      </c>
      <c r="I69" s="102" t="s">
        <v>25</v>
      </c>
      <c r="J69" s="102" t="s">
        <v>25</v>
      </c>
      <c r="K69" s="124" t="s">
        <v>25</v>
      </c>
      <c r="L69" s="102" t="s">
        <v>25</v>
      </c>
      <c r="M69" s="102" t="s">
        <v>25</v>
      </c>
      <c r="N69" s="102" t="s">
        <v>25</v>
      </c>
      <c r="O69" s="102" t="s">
        <v>25</v>
      </c>
      <c r="P69" s="102" t="s">
        <v>25</v>
      </c>
      <c r="Q69" s="102" t="s">
        <v>25</v>
      </c>
      <c r="R69" s="124" t="s">
        <v>25</v>
      </c>
      <c r="S69" s="36" t="str">
        <f t="shared" si="6"/>
        <v>нд</v>
      </c>
      <c r="T69" s="106" t="str">
        <f t="shared" si="7"/>
        <v>нд</v>
      </c>
      <c r="U69" s="36" t="str">
        <f t="shared" si="13"/>
        <v>нд</v>
      </c>
      <c r="V69" s="106" t="str">
        <f t="shared" si="8"/>
        <v>нд</v>
      </c>
      <c r="W69" s="36" t="s">
        <v>25</v>
      </c>
    </row>
    <row r="70" spans="1:25" ht="57.75" customHeight="1" x14ac:dyDescent="0.25">
      <c r="A70" s="47" t="s">
        <v>85</v>
      </c>
      <c r="B70" s="48" t="s">
        <v>86</v>
      </c>
      <c r="C70" s="49" t="s">
        <v>24</v>
      </c>
      <c r="D70" s="49">
        <f t="shared" ref="D70:E70" si="129">IF(NOT(SUM(D71,D87)=0),SUM(D71,D87),"нд")</f>
        <v>21.123999999999999</v>
      </c>
      <c r="E70" s="49" t="str">
        <f t="shared" si="129"/>
        <v>нд</v>
      </c>
      <c r="F70" s="49" t="str">
        <f t="shared" ref="F70:L70" si="130">IF(NOT(SUM(F71,F87)=0),SUM(F71,F87),"нд")</f>
        <v>нд</v>
      </c>
      <c r="G70" s="49" t="str">
        <f t="shared" si="130"/>
        <v>нд</v>
      </c>
      <c r="H70" s="49" t="str">
        <f t="shared" si="130"/>
        <v>нд</v>
      </c>
      <c r="I70" s="49" t="str">
        <f t="shared" ref="I70:K70" si="131">IF(NOT(SUM(I71,I87)=0),SUM(I71,I87),"нд")</f>
        <v>нд</v>
      </c>
      <c r="J70" s="49" t="str">
        <f t="shared" si="131"/>
        <v>нд</v>
      </c>
      <c r="K70" s="49" t="str">
        <f t="shared" si="131"/>
        <v>нд</v>
      </c>
      <c r="L70" s="49" t="str">
        <f t="shared" si="130"/>
        <v>нд</v>
      </c>
      <c r="M70" s="49" t="str">
        <f t="shared" ref="M70:R70" si="132">IF(NOT(SUM(M71,M87)=0),SUM(M71,M87),"нд")</f>
        <v>нд</v>
      </c>
      <c r="N70" s="49" t="str">
        <f t="shared" si="132"/>
        <v>нд</v>
      </c>
      <c r="O70" s="49" t="str">
        <f t="shared" si="132"/>
        <v>нд</v>
      </c>
      <c r="P70" s="49" t="str">
        <f t="shared" si="132"/>
        <v>нд</v>
      </c>
      <c r="Q70" s="49" t="str">
        <f t="shared" si="132"/>
        <v>нд</v>
      </c>
      <c r="R70" s="49" t="str">
        <f t="shared" si="132"/>
        <v>нд</v>
      </c>
      <c r="S70" s="49" t="str">
        <f t="shared" si="6"/>
        <v>нд</v>
      </c>
      <c r="T70" s="49" t="str">
        <f t="shared" si="7"/>
        <v>нд</v>
      </c>
      <c r="U70" s="49" t="str">
        <f t="shared" si="13"/>
        <v>нд</v>
      </c>
      <c r="V70" s="49" t="str">
        <f t="shared" si="8"/>
        <v>нд</v>
      </c>
      <c r="W70" s="49" t="s">
        <v>25</v>
      </c>
    </row>
    <row r="71" spans="1:25" s="59" customFormat="1" ht="21.75" customHeight="1" x14ac:dyDescent="0.25">
      <c r="A71" s="28" t="s">
        <v>87</v>
      </c>
      <c r="B71" s="29" t="s">
        <v>147</v>
      </c>
      <c r="C71" s="24" t="s">
        <v>24</v>
      </c>
      <c r="D71" s="24">
        <f t="shared" ref="D71" si="133">IF(NOT(SUM(D72:D86)=0),SUM(D72:D86),"нд")</f>
        <v>11.024000000000001</v>
      </c>
      <c r="E71" s="24" t="str">
        <f t="shared" ref="E71:F71" si="134">IF(NOT(SUM(E72:E86)=0),SUM(E72:E86),"нд")</f>
        <v>нд</v>
      </c>
      <c r="F71" s="24" t="str">
        <f t="shared" si="134"/>
        <v>нд</v>
      </c>
      <c r="G71" s="24" t="str">
        <f t="shared" ref="G71:L71" si="135">IF(NOT(SUM(G72:G86)=0),SUM(G72:G86),"нд")</f>
        <v>нд</v>
      </c>
      <c r="H71" s="24" t="str">
        <f t="shared" si="135"/>
        <v>нд</v>
      </c>
      <c r="I71" s="24" t="str">
        <f t="shared" ref="I71:K71" si="136">IF(NOT(SUM(I72:I86)=0),SUM(I72:I86),"нд")</f>
        <v>нд</v>
      </c>
      <c r="J71" s="24" t="str">
        <f t="shared" si="136"/>
        <v>нд</v>
      </c>
      <c r="K71" s="24" t="str">
        <f t="shared" si="136"/>
        <v>нд</v>
      </c>
      <c r="L71" s="24" t="str">
        <f t="shared" si="135"/>
        <v>нд</v>
      </c>
      <c r="M71" s="24" t="str">
        <f t="shared" ref="M71:R71" si="137">IF(NOT(SUM(M72:M86)=0),SUM(M72:M86),"нд")</f>
        <v>нд</v>
      </c>
      <c r="N71" s="24" t="str">
        <f t="shared" si="137"/>
        <v>нд</v>
      </c>
      <c r="O71" s="24" t="str">
        <f t="shared" si="137"/>
        <v>нд</v>
      </c>
      <c r="P71" s="24" t="str">
        <f t="shared" si="137"/>
        <v>нд</v>
      </c>
      <c r="Q71" s="24" t="str">
        <f t="shared" si="137"/>
        <v>нд</v>
      </c>
      <c r="R71" s="24" t="str">
        <f t="shared" si="137"/>
        <v>нд</v>
      </c>
      <c r="S71" s="24" t="str">
        <f t="shared" si="6"/>
        <v>нд</v>
      </c>
      <c r="T71" s="24" t="str">
        <f t="shared" si="7"/>
        <v>нд</v>
      </c>
      <c r="U71" s="24" t="str">
        <f t="shared" si="13"/>
        <v>нд</v>
      </c>
      <c r="V71" s="24" t="str">
        <f t="shared" si="8"/>
        <v>нд</v>
      </c>
      <c r="W71" s="24" t="s">
        <v>25</v>
      </c>
    </row>
    <row r="72" spans="1:25" ht="41.25" customHeight="1" x14ac:dyDescent="0.25">
      <c r="A72" s="88" t="s">
        <v>87</v>
      </c>
      <c r="B72" s="89" t="s">
        <v>154</v>
      </c>
      <c r="C72" s="90" t="s">
        <v>155</v>
      </c>
      <c r="D72" s="36">
        <v>1.353</v>
      </c>
      <c r="E72" s="36" t="s">
        <v>25</v>
      </c>
      <c r="F72" s="36" t="s">
        <v>25</v>
      </c>
      <c r="G72" s="36" t="s">
        <v>25</v>
      </c>
      <c r="H72" s="36" t="s">
        <v>25</v>
      </c>
      <c r="I72" s="36" t="s">
        <v>25</v>
      </c>
      <c r="J72" s="36" t="s">
        <v>25</v>
      </c>
      <c r="K72" s="101" t="s">
        <v>25</v>
      </c>
      <c r="L72" s="36" t="s">
        <v>25</v>
      </c>
      <c r="M72" s="36" t="s">
        <v>25</v>
      </c>
      <c r="N72" s="36" t="s">
        <v>25</v>
      </c>
      <c r="O72" s="36" t="s">
        <v>25</v>
      </c>
      <c r="P72" s="36" t="s">
        <v>25</v>
      </c>
      <c r="Q72" s="36" t="s">
        <v>25</v>
      </c>
      <c r="R72" s="101" t="s">
        <v>25</v>
      </c>
      <c r="S72" s="36" t="str">
        <f t="shared" si="6"/>
        <v>нд</v>
      </c>
      <c r="T72" s="106" t="str">
        <f t="shared" si="7"/>
        <v>нд</v>
      </c>
      <c r="U72" s="36" t="str">
        <f t="shared" si="13"/>
        <v>нд</v>
      </c>
      <c r="V72" s="106" t="str">
        <f t="shared" si="8"/>
        <v>нд</v>
      </c>
      <c r="W72" s="36" t="s">
        <v>25</v>
      </c>
      <c r="Y72" s="57"/>
    </row>
    <row r="73" spans="1:25" ht="41.25" customHeight="1" x14ac:dyDescent="0.25">
      <c r="A73" s="88" t="s">
        <v>87</v>
      </c>
      <c r="B73" s="89" t="s">
        <v>156</v>
      </c>
      <c r="C73" s="90" t="s">
        <v>157</v>
      </c>
      <c r="D73" s="36">
        <v>0.315</v>
      </c>
      <c r="E73" s="101" t="s">
        <v>25</v>
      </c>
      <c r="F73" s="101" t="s">
        <v>25</v>
      </c>
      <c r="G73" s="101" t="s">
        <v>25</v>
      </c>
      <c r="H73" s="101" t="s">
        <v>25</v>
      </c>
      <c r="I73" s="101" t="s">
        <v>25</v>
      </c>
      <c r="J73" s="101" t="s">
        <v>25</v>
      </c>
      <c r="K73" s="101" t="s">
        <v>25</v>
      </c>
      <c r="L73" s="101" t="s">
        <v>25</v>
      </c>
      <c r="M73" s="101" t="s">
        <v>25</v>
      </c>
      <c r="N73" s="101" t="s">
        <v>25</v>
      </c>
      <c r="O73" s="101" t="s">
        <v>25</v>
      </c>
      <c r="P73" s="101" t="s">
        <v>25</v>
      </c>
      <c r="Q73" s="101" t="s">
        <v>25</v>
      </c>
      <c r="R73" s="101" t="s">
        <v>25</v>
      </c>
      <c r="S73" s="36" t="str">
        <f t="shared" si="6"/>
        <v>нд</v>
      </c>
      <c r="T73" s="106" t="str">
        <f t="shared" si="7"/>
        <v>нд</v>
      </c>
      <c r="U73" s="36" t="str">
        <f t="shared" si="13"/>
        <v>нд</v>
      </c>
      <c r="V73" s="106" t="str">
        <f t="shared" si="8"/>
        <v>нд</v>
      </c>
      <c r="W73" s="101" t="s">
        <v>25</v>
      </c>
      <c r="Y73" s="57"/>
    </row>
    <row r="74" spans="1:25" ht="50.25" customHeight="1" x14ac:dyDescent="0.25">
      <c r="A74" s="88" t="s">
        <v>87</v>
      </c>
      <c r="B74" s="89" t="s">
        <v>158</v>
      </c>
      <c r="C74" s="90" t="s">
        <v>159</v>
      </c>
      <c r="D74" s="36">
        <v>0.47</v>
      </c>
      <c r="E74" s="102" t="s">
        <v>25</v>
      </c>
      <c r="F74" s="102" t="s">
        <v>25</v>
      </c>
      <c r="G74" s="102" t="s">
        <v>25</v>
      </c>
      <c r="H74" s="102" t="s">
        <v>25</v>
      </c>
      <c r="I74" s="102" t="s">
        <v>25</v>
      </c>
      <c r="J74" s="102" t="s">
        <v>25</v>
      </c>
      <c r="K74" s="124" t="s">
        <v>25</v>
      </c>
      <c r="L74" s="102" t="s">
        <v>25</v>
      </c>
      <c r="M74" s="102" t="s">
        <v>25</v>
      </c>
      <c r="N74" s="102" t="s">
        <v>25</v>
      </c>
      <c r="O74" s="102" t="s">
        <v>25</v>
      </c>
      <c r="P74" s="102" t="s">
        <v>25</v>
      </c>
      <c r="Q74" s="102" t="s">
        <v>25</v>
      </c>
      <c r="R74" s="124" t="s">
        <v>25</v>
      </c>
      <c r="S74" s="36" t="str">
        <f t="shared" si="6"/>
        <v>нд</v>
      </c>
      <c r="T74" s="106" t="str">
        <f t="shared" si="7"/>
        <v>нд</v>
      </c>
      <c r="U74" s="36" t="str">
        <f t="shared" si="13"/>
        <v>нд</v>
      </c>
      <c r="V74" s="106" t="str">
        <f t="shared" si="8"/>
        <v>нд</v>
      </c>
      <c r="W74" s="36" t="s">
        <v>25</v>
      </c>
    </row>
    <row r="75" spans="1:25" ht="50.25" customHeight="1" x14ac:dyDescent="0.25">
      <c r="A75" s="88" t="s">
        <v>87</v>
      </c>
      <c r="B75" s="89" t="s">
        <v>160</v>
      </c>
      <c r="C75" s="90" t="s">
        <v>161</v>
      </c>
      <c r="D75" s="36">
        <v>0.93899999999999995</v>
      </c>
      <c r="E75" s="36" t="s">
        <v>25</v>
      </c>
      <c r="F75" s="36" t="s">
        <v>25</v>
      </c>
      <c r="G75" s="36" t="s">
        <v>25</v>
      </c>
      <c r="H75" s="36" t="s">
        <v>25</v>
      </c>
      <c r="I75" s="36" t="s">
        <v>25</v>
      </c>
      <c r="J75" s="36" t="s">
        <v>25</v>
      </c>
      <c r="K75" s="101" t="s">
        <v>25</v>
      </c>
      <c r="L75" s="36" t="s">
        <v>25</v>
      </c>
      <c r="M75" s="36" t="s">
        <v>25</v>
      </c>
      <c r="N75" s="36" t="s">
        <v>25</v>
      </c>
      <c r="O75" s="36" t="s">
        <v>25</v>
      </c>
      <c r="P75" s="36" t="s">
        <v>25</v>
      </c>
      <c r="Q75" s="36" t="s">
        <v>25</v>
      </c>
      <c r="R75" s="101" t="s">
        <v>25</v>
      </c>
      <c r="S75" s="36" t="str">
        <f t="shared" si="6"/>
        <v>нд</v>
      </c>
      <c r="T75" s="106" t="str">
        <f t="shared" si="7"/>
        <v>нд</v>
      </c>
      <c r="U75" s="36" t="str">
        <f t="shared" si="13"/>
        <v>нд</v>
      </c>
      <c r="V75" s="106" t="str">
        <f t="shared" si="8"/>
        <v>нд</v>
      </c>
      <c r="W75" s="36" t="s">
        <v>25</v>
      </c>
    </row>
    <row r="76" spans="1:25" ht="50.25" customHeight="1" x14ac:dyDescent="0.25">
      <c r="A76" s="88" t="s">
        <v>87</v>
      </c>
      <c r="B76" s="89" t="s">
        <v>162</v>
      </c>
      <c r="C76" s="90" t="s">
        <v>163</v>
      </c>
      <c r="D76" s="36">
        <v>0.47</v>
      </c>
      <c r="E76" s="51" t="s">
        <v>25</v>
      </c>
      <c r="F76" s="51" t="s">
        <v>25</v>
      </c>
      <c r="G76" s="51" t="s">
        <v>25</v>
      </c>
      <c r="H76" s="51" t="s">
        <v>25</v>
      </c>
      <c r="I76" s="51" t="s">
        <v>25</v>
      </c>
      <c r="J76" s="51" t="s">
        <v>25</v>
      </c>
      <c r="K76" s="124" t="s">
        <v>25</v>
      </c>
      <c r="L76" s="51" t="s">
        <v>25</v>
      </c>
      <c r="M76" s="51" t="s">
        <v>25</v>
      </c>
      <c r="N76" s="51" t="s">
        <v>25</v>
      </c>
      <c r="O76" s="51" t="s">
        <v>25</v>
      </c>
      <c r="P76" s="51" t="s">
        <v>25</v>
      </c>
      <c r="Q76" s="51" t="s">
        <v>25</v>
      </c>
      <c r="R76" s="124" t="s">
        <v>25</v>
      </c>
      <c r="S76" s="36" t="str">
        <f t="shared" si="6"/>
        <v>нд</v>
      </c>
      <c r="T76" s="106" t="str">
        <f t="shared" si="7"/>
        <v>нд</v>
      </c>
      <c r="U76" s="36" t="str">
        <f t="shared" si="13"/>
        <v>нд</v>
      </c>
      <c r="V76" s="106" t="str">
        <f t="shared" si="8"/>
        <v>нд</v>
      </c>
      <c r="W76" s="51" t="s">
        <v>25</v>
      </c>
    </row>
    <row r="77" spans="1:25" ht="48.75" customHeight="1" x14ac:dyDescent="0.25">
      <c r="A77" s="88" t="s">
        <v>87</v>
      </c>
      <c r="B77" s="89" t="s">
        <v>164</v>
      </c>
      <c r="C77" s="90" t="s">
        <v>165</v>
      </c>
      <c r="D77" s="36">
        <v>0.93899999999999995</v>
      </c>
      <c r="E77" s="51" t="s">
        <v>25</v>
      </c>
      <c r="F77" s="51" t="s">
        <v>25</v>
      </c>
      <c r="G77" s="51" t="s">
        <v>25</v>
      </c>
      <c r="H77" s="51" t="s">
        <v>25</v>
      </c>
      <c r="I77" s="51" t="s">
        <v>25</v>
      </c>
      <c r="J77" s="51" t="s">
        <v>25</v>
      </c>
      <c r="K77" s="124" t="s">
        <v>25</v>
      </c>
      <c r="L77" s="51" t="s">
        <v>25</v>
      </c>
      <c r="M77" s="51" t="s">
        <v>25</v>
      </c>
      <c r="N77" s="51" t="s">
        <v>25</v>
      </c>
      <c r="O77" s="51" t="s">
        <v>25</v>
      </c>
      <c r="P77" s="51" t="s">
        <v>25</v>
      </c>
      <c r="Q77" s="51" t="s">
        <v>25</v>
      </c>
      <c r="R77" s="124" t="s">
        <v>25</v>
      </c>
      <c r="S77" s="36" t="str">
        <f t="shared" si="6"/>
        <v>нд</v>
      </c>
      <c r="T77" s="106" t="str">
        <f t="shared" si="7"/>
        <v>нд</v>
      </c>
      <c r="U77" s="36" t="str">
        <f t="shared" si="13"/>
        <v>нд</v>
      </c>
      <c r="V77" s="106" t="str">
        <f t="shared" si="8"/>
        <v>нд</v>
      </c>
      <c r="W77" s="51" t="s">
        <v>25</v>
      </c>
    </row>
    <row r="78" spans="1:25" s="59" customFormat="1" ht="47.25" customHeight="1" x14ac:dyDescent="0.25">
      <c r="A78" s="88" t="s">
        <v>87</v>
      </c>
      <c r="B78" s="89" t="s">
        <v>166</v>
      </c>
      <c r="C78" s="90" t="s">
        <v>167</v>
      </c>
      <c r="D78" s="36">
        <v>0.97899999999999998</v>
      </c>
      <c r="E78" s="36" t="s">
        <v>25</v>
      </c>
      <c r="F78" s="36" t="s">
        <v>25</v>
      </c>
      <c r="G78" s="36" t="s">
        <v>25</v>
      </c>
      <c r="H78" s="36" t="s">
        <v>25</v>
      </c>
      <c r="I78" s="36" t="s">
        <v>25</v>
      </c>
      <c r="J78" s="36" t="s">
        <v>25</v>
      </c>
      <c r="K78" s="101" t="s">
        <v>25</v>
      </c>
      <c r="L78" s="36" t="s">
        <v>25</v>
      </c>
      <c r="M78" s="36" t="s">
        <v>25</v>
      </c>
      <c r="N78" s="36" t="s">
        <v>25</v>
      </c>
      <c r="O78" s="36" t="s">
        <v>25</v>
      </c>
      <c r="P78" s="36" t="s">
        <v>25</v>
      </c>
      <c r="Q78" s="36" t="s">
        <v>25</v>
      </c>
      <c r="R78" s="101" t="s">
        <v>25</v>
      </c>
      <c r="S78" s="36" t="str">
        <f t="shared" si="6"/>
        <v>нд</v>
      </c>
      <c r="T78" s="106" t="str">
        <f t="shared" si="7"/>
        <v>нд</v>
      </c>
      <c r="U78" s="36" t="str">
        <f t="shared" si="13"/>
        <v>нд</v>
      </c>
      <c r="V78" s="106" t="str">
        <f t="shared" si="8"/>
        <v>нд</v>
      </c>
      <c r="W78" s="36" t="s">
        <v>25</v>
      </c>
    </row>
    <row r="79" spans="1:25" s="59" customFormat="1" ht="46.9" customHeight="1" x14ac:dyDescent="0.25">
      <c r="A79" s="88" t="s">
        <v>87</v>
      </c>
      <c r="B79" s="89" t="s">
        <v>168</v>
      </c>
      <c r="C79" s="90" t="s">
        <v>169</v>
      </c>
      <c r="D79" s="36">
        <v>0.97899999999999998</v>
      </c>
      <c r="E79" s="102" t="s">
        <v>25</v>
      </c>
      <c r="F79" s="102" t="s">
        <v>25</v>
      </c>
      <c r="G79" s="102" t="s">
        <v>25</v>
      </c>
      <c r="H79" s="102" t="s">
        <v>25</v>
      </c>
      <c r="I79" s="102" t="s">
        <v>25</v>
      </c>
      <c r="J79" s="102" t="s">
        <v>25</v>
      </c>
      <c r="K79" s="124" t="s">
        <v>25</v>
      </c>
      <c r="L79" s="102" t="s">
        <v>25</v>
      </c>
      <c r="M79" s="102" t="s">
        <v>25</v>
      </c>
      <c r="N79" s="102" t="s">
        <v>25</v>
      </c>
      <c r="O79" s="102" t="s">
        <v>25</v>
      </c>
      <c r="P79" s="102" t="s">
        <v>25</v>
      </c>
      <c r="Q79" s="102" t="s">
        <v>25</v>
      </c>
      <c r="R79" s="124" t="s">
        <v>25</v>
      </c>
      <c r="S79" s="36" t="str">
        <f t="shared" si="6"/>
        <v>нд</v>
      </c>
      <c r="T79" s="106" t="str">
        <f t="shared" si="7"/>
        <v>нд</v>
      </c>
      <c r="U79" s="36" t="str">
        <f t="shared" si="13"/>
        <v>нд</v>
      </c>
      <c r="V79" s="106" t="str">
        <f t="shared" si="8"/>
        <v>нд</v>
      </c>
      <c r="W79" s="102" t="s">
        <v>25</v>
      </c>
    </row>
    <row r="80" spans="1:25" s="59" customFormat="1" ht="46.9" customHeight="1" x14ac:dyDescent="0.25">
      <c r="A80" s="88" t="s">
        <v>87</v>
      </c>
      <c r="B80" s="89" t="s">
        <v>170</v>
      </c>
      <c r="C80" s="90" t="s">
        <v>171</v>
      </c>
      <c r="D80" s="36">
        <v>0.47</v>
      </c>
      <c r="E80" s="101" t="s">
        <v>25</v>
      </c>
      <c r="F80" s="101" t="s">
        <v>25</v>
      </c>
      <c r="G80" s="101" t="s">
        <v>25</v>
      </c>
      <c r="H80" s="101" t="s">
        <v>25</v>
      </c>
      <c r="I80" s="101" t="s">
        <v>25</v>
      </c>
      <c r="J80" s="101" t="s">
        <v>25</v>
      </c>
      <c r="K80" s="101" t="s">
        <v>25</v>
      </c>
      <c r="L80" s="101" t="s">
        <v>25</v>
      </c>
      <c r="M80" s="101" t="s">
        <v>25</v>
      </c>
      <c r="N80" s="101" t="s">
        <v>25</v>
      </c>
      <c r="O80" s="101" t="s">
        <v>25</v>
      </c>
      <c r="P80" s="101" t="s">
        <v>25</v>
      </c>
      <c r="Q80" s="101" t="s">
        <v>25</v>
      </c>
      <c r="R80" s="101" t="s">
        <v>25</v>
      </c>
      <c r="S80" s="36" t="str">
        <f t="shared" si="6"/>
        <v>нд</v>
      </c>
      <c r="T80" s="106" t="str">
        <f t="shared" si="7"/>
        <v>нд</v>
      </c>
      <c r="U80" s="36" t="str">
        <f t="shared" si="13"/>
        <v>нд</v>
      </c>
      <c r="V80" s="106" t="str">
        <f t="shared" si="8"/>
        <v>нд</v>
      </c>
      <c r="W80" s="101" t="s">
        <v>25</v>
      </c>
    </row>
    <row r="81" spans="1:23" s="60" customFormat="1" ht="46.9" customHeight="1" x14ac:dyDescent="0.25">
      <c r="A81" s="88" t="s">
        <v>87</v>
      </c>
      <c r="B81" s="89" t="s">
        <v>172</v>
      </c>
      <c r="C81" s="90" t="s">
        <v>173</v>
      </c>
      <c r="D81" s="36">
        <v>0.97899999999999998</v>
      </c>
      <c r="E81" s="101" t="s">
        <v>25</v>
      </c>
      <c r="F81" s="101" t="s">
        <v>25</v>
      </c>
      <c r="G81" s="101" t="s">
        <v>25</v>
      </c>
      <c r="H81" s="101" t="s">
        <v>25</v>
      </c>
      <c r="I81" s="101" t="s">
        <v>25</v>
      </c>
      <c r="J81" s="101" t="s">
        <v>25</v>
      </c>
      <c r="K81" s="101" t="s">
        <v>25</v>
      </c>
      <c r="L81" s="101" t="s">
        <v>25</v>
      </c>
      <c r="M81" s="101" t="s">
        <v>25</v>
      </c>
      <c r="N81" s="101" t="s">
        <v>25</v>
      </c>
      <c r="O81" s="101" t="s">
        <v>25</v>
      </c>
      <c r="P81" s="101" t="s">
        <v>25</v>
      </c>
      <c r="Q81" s="101" t="s">
        <v>25</v>
      </c>
      <c r="R81" s="101" t="s">
        <v>25</v>
      </c>
      <c r="S81" s="36" t="str">
        <f t="shared" si="6"/>
        <v>нд</v>
      </c>
      <c r="T81" s="106" t="str">
        <f t="shared" si="7"/>
        <v>нд</v>
      </c>
      <c r="U81" s="36" t="str">
        <f t="shared" si="13"/>
        <v>нд</v>
      </c>
      <c r="V81" s="106" t="str">
        <f t="shared" si="8"/>
        <v>нд</v>
      </c>
      <c r="W81" s="101" t="s">
        <v>25</v>
      </c>
    </row>
    <row r="82" spans="1:23" s="59" customFormat="1" ht="41.25" customHeight="1" x14ac:dyDescent="0.25">
      <c r="A82" s="88" t="s">
        <v>87</v>
      </c>
      <c r="B82" s="89" t="s">
        <v>174</v>
      </c>
      <c r="C82" s="90" t="s">
        <v>175</v>
      </c>
      <c r="D82" s="36">
        <v>0.97899999999999998</v>
      </c>
      <c r="E82" s="101" t="s">
        <v>25</v>
      </c>
      <c r="F82" s="101" t="s">
        <v>25</v>
      </c>
      <c r="G82" s="101" t="s">
        <v>25</v>
      </c>
      <c r="H82" s="101" t="s">
        <v>25</v>
      </c>
      <c r="I82" s="101" t="s">
        <v>25</v>
      </c>
      <c r="J82" s="101" t="s">
        <v>25</v>
      </c>
      <c r="K82" s="101" t="s">
        <v>25</v>
      </c>
      <c r="L82" s="101" t="s">
        <v>25</v>
      </c>
      <c r="M82" s="101" t="s">
        <v>25</v>
      </c>
      <c r="N82" s="101" t="s">
        <v>25</v>
      </c>
      <c r="O82" s="101" t="s">
        <v>25</v>
      </c>
      <c r="P82" s="101" t="s">
        <v>25</v>
      </c>
      <c r="Q82" s="101" t="s">
        <v>25</v>
      </c>
      <c r="R82" s="101" t="s">
        <v>25</v>
      </c>
      <c r="S82" s="36" t="str">
        <f t="shared" si="6"/>
        <v>нд</v>
      </c>
      <c r="T82" s="106" t="str">
        <f t="shared" si="7"/>
        <v>нд</v>
      </c>
      <c r="U82" s="36" t="str">
        <f t="shared" si="13"/>
        <v>нд</v>
      </c>
      <c r="V82" s="106" t="str">
        <f t="shared" si="8"/>
        <v>нд</v>
      </c>
      <c r="W82" s="101" t="s">
        <v>25</v>
      </c>
    </row>
    <row r="83" spans="1:23" s="59" customFormat="1" ht="46.9" customHeight="1" x14ac:dyDescent="0.25">
      <c r="A83" s="88" t="s">
        <v>87</v>
      </c>
      <c r="B83" s="89" t="s">
        <v>176</v>
      </c>
      <c r="C83" s="90" t="s">
        <v>177</v>
      </c>
      <c r="D83" s="36">
        <v>0.93899999999999995</v>
      </c>
      <c r="E83" s="101" t="s">
        <v>25</v>
      </c>
      <c r="F83" s="101" t="s">
        <v>25</v>
      </c>
      <c r="G83" s="101" t="s">
        <v>25</v>
      </c>
      <c r="H83" s="101" t="s">
        <v>25</v>
      </c>
      <c r="I83" s="101" t="s">
        <v>25</v>
      </c>
      <c r="J83" s="101" t="s">
        <v>25</v>
      </c>
      <c r="K83" s="101" t="s">
        <v>25</v>
      </c>
      <c r="L83" s="101" t="s">
        <v>25</v>
      </c>
      <c r="M83" s="101" t="s">
        <v>25</v>
      </c>
      <c r="N83" s="101" t="s">
        <v>25</v>
      </c>
      <c r="O83" s="101" t="s">
        <v>25</v>
      </c>
      <c r="P83" s="101" t="s">
        <v>25</v>
      </c>
      <c r="Q83" s="101" t="s">
        <v>25</v>
      </c>
      <c r="R83" s="101" t="s">
        <v>25</v>
      </c>
      <c r="S83" s="36" t="str">
        <f t="shared" si="6"/>
        <v>нд</v>
      </c>
      <c r="T83" s="106" t="str">
        <f t="shared" si="7"/>
        <v>нд</v>
      </c>
      <c r="U83" s="36" t="str">
        <f t="shared" si="13"/>
        <v>нд</v>
      </c>
      <c r="V83" s="106" t="str">
        <f t="shared" si="8"/>
        <v>нд</v>
      </c>
      <c r="W83" s="101" t="s">
        <v>25</v>
      </c>
    </row>
    <row r="84" spans="1:23" s="59" customFormat="1" ht="46.9" customHeight="1" x14ac:dyDescent="0.25">
      <c r="A84" s="88" t="s">
        <v>87</v>
      </c>
      <c r="B84" s="89" t="s">
        <v>178</v>
      </c>
      <c r="C84" s="90" t="s">
        <v>179</v>
      </c>
      <c r="D84" s="36">
        <v>0.47</v>
      </c>
      <c r="E84" s="101" t="s">
        <v>25</v>
      </c>
      <c r="F84" s="101" t="s">
        <v>25</v>
      </c>
      <c r="G84" s="101" t="s">
        <v>25</v>
      </c>
      <c r="H84" s="101" t="s">
        <v>25</v>
      </c>
      <c r="I84" s="101" t="s">
        <v>25</v>
      </c>
      <c r="J84" s="101" t="s">
        <v>25</v>
      </c>
      <c r="K84" s="101" t="s">
        <v>25</v>
      </c>
      <c r="L84" s="101" t="s">
        <v>25</v>
      </c>
      <c r="M84" s="101" t="s">
        <v>25</v>
      </c>
      <c r="N84" s="101" t="s">
        <v>25</v>
      </c>
      <c r="O84" s="101" t="s">
        <v>25</v>
      </c>
      <c r="P84" s="101" t="s">
        <v>25</v>
      </c>
      <c r="Q84" s="101" t="s">
        <v>25</v>
      </c>
      <c r="R84" s="101" t="s">
        <v>25</v>
      </c>
      <c r="S84" s="36" t="str">
        <f t="shared" si="6"/>
        <v>нд</v>
      </c>
      <c r="T84" s="106" t="str">
        <f t="shared" si="7"/>
        <v>нд</v>
      </c>
      <c r="U84" s="36" t="str">
        <f t="shared" si="13"/>
        <v>нд</v>
      </c>
      <c r="V84" s="106" t="str">
        <f t="shared" si="8"/>
        <v>нд</v>
      </c>
      <c r="W84" s="101" t="s">
        <v>25</v>
      </c>
    </row>
    <row r="85" spans="1:23" s="59" customFormat="1" ht="48.75" customHeight="1" x14ac:dyDescent="0.25">
      <c r="A85" s="88" t="s">
        <v>87</v>
      </c>
      <c r="B85" s="89" t="s">
        <v>180</v>
      </c>
      <c r="C85" s="90" t="s">
        <v>181</v>
      </c>
      <c r="D85" s="36">
        <v>0.74299999999999999</v>
      </c>
      <c r="E85" s="101" t="s">
        <v>25</v>
      </c>
      <c r="F85" s="101" t="s">
        <v>25</v>
      </c>
      <c r="G85" s="101" t="s">
        <v>25</v>
      </c>
      <c r="H85" s="101" t="s">
        <v>25</v>
      </c>
      <c r="I85" s="101" t="s">
        <v>25</v>
      </c>
      <c r="J85" s="101" t="s">
        <v>25</v>
      </c>
      <c r="K85" s="101" t="s">
        <v>25</v>
      </c>
      <c r="L85" s="101" t="s">
        <v>25</v>
      </c>
      <c r="M85" s="101" t="s">
        <v>25</v>
      </c>
      <c r="N85" s="101" t="s">
        <v>25</v>
      </c>
      <c r="O85" s="101" t="s">
        <v>25</v>
      </c>
      <c r="P85" s="101" t="s">
        <v>25</v>
      </c>
      <c r="Q85" s="101" t="s">
        <v>25</v>
      </c>
      <c r="R85" s="101" t="s">
        <v>25</v>
      </c>
      <c r="S85" s="36" t="str">
        <f t="shared" ref="S85:S148" si="138">IF(SUM(L85)-SUM(E85)=0,"нд",SUM(L85)-SUM(E85))</f>
        <v>нд</v>
      </c>
      <c r="T85" s="106" t="str">
        <f t="shared" ref="T85:T148" si="139">IF(NOT(IFERROR(ROUND((L85-E85)/E85*100,2),"нд")=0),IFERROR(ROUND((L85-E85)/E85*100,2),"нд"),"нд")</f>
        <v>нд</v>
      </c>
      <c r="U85" s="36" t="str">
        <f t="shared" ref="U85:U90" si="140">IF(SUM(M85)-SUM(F85)=0,"нд",SUM(M85)-SUM(F85))</f>
        <v>нд</v>
      </c>
      <c r="V85" s="106" t="str">
        <f t="shared" ref="V85:V148" si="141">IF(NOT(IFERROR(ROUND((M85-F85)/F85*100,2),"нд")=0),IFERROR(ROUND((M85-F85)/F85*100,2),"нд"),"нд")</f>
        <v>нд</v>
      </c>
      <c r="W85" s="101" t="s">
        <v>25</v>
      </c>
    </row>
    <row r="86" spans="1:23" s="59" customFormat="1" ht="63" x14ac:dyDescent="0.25">
      <c r="A86" s="88" t="s">
        <v>87</v>
      </c>
      <c r="B86" s="89" t="s">
        <v>182</v>
      </c>
      <c r="C86" s="90" t="s">
        <v>183</v>
      </c>
      <c r="D86" s="36" t="s">
        <v>25</v>
      </c>
      <c r="E86" s="101" t="s">
        <v>25</v>
      </c>
      <c r="F86" s="101" t="s">
        <v>25</v>
      </c>
      <c r="G86" s="101" t="s">
        <v>25</v>
      </c>
      <c r="H86" s="101" t="s">
        <v>25</v>
      </c>
      <c r="I86" s="101" t="s">
        <v>25</v>
      </c>
      <c r="J86" s="101" t="s">
        <v>25</v>
      </c>
      <c r="K86" s="101" t="s">
        <v>25</v>
      </c>
      <c r="L86" s="101" t="s">
        <v>25</v>
      </c>
      <c r="M86" s="101" t="s">
        <v>25</v>
      </c>
      <c r="N86" s="101" t="s">
        <v>25</v>
      </c>
      <c r="O86" s="101" t="s">
        <v>25</v>
      </c>
      <c r="P86" s="101" t="s">
        <v>25</v>
      </c>
      <c r="Q86" s="101" t="s">
        <v>25</v>
      </c>
      <c r="R86" s="101" t="s">
        <v>25</v>
      </c>
      <c r="S86" s="36" t="str">
        <f t="shared" si="138"/>
        <v>нд</v>
      </c>
      <c r="T86" s="106" t="str">
        <f t="shared" si="139"/>
        <v>нд</v>
      </c>
      <c r="U86" s="36" t="str">
        <f t="shared" si="140"/>
        <v>нд</v>
      </c>
      <c r="V86" s="106" t="str">
        <f t="shared" si="141"/>
        <v>нд</v>
      </c>
      <c r="W86" s="101" t="s">
        <v>25</v>
      </c>
    </row>
    <row r="87" spans="1:23" s="59" customFormat="1" ht="25.5" customHeight="1" x14ac:dyDescent="0.25">
      <c r="A87" s="32" t="s">
        <v>88</v>
      </c>
      <c r="B87" s="33" t="s">
        <v>148</v>
      </c>
      <c r="C87" s="34" t="s">
        <v>24</v>
      </c>
      <c r="D87" s="65">
        <f t="shared" ref="D87" si="142">IF(NOT(SUM(D88:D94)=0),SUM(D88:D94),"нд")</f>
        <v>10.099999999999998</v>
      </c>
      <c r="E87" s="65" t="str">
        <f t="shared" ref="E87:F87" si="143">IF(NOT(SUM(E88:E94)=0),SUM(E88:E94),"нд")</f>
        <v>нд</v>
      </c>
      <c r="F87" s="65" t="str">
        <f t="shared" si="143"/>
        <v>нд</v>
      </c>
      <c r="G87" s="65" t="str">
        <f t="shared" ref="G87:L87" si="144">IF(NOT(SUM(G88:G94)=0),SUM(G88:G94),"нд")</f>
        <v>нд</v>
      </c>
      <c r="H87" s="65" t="str">
        <f t="shared" si="144"/>
        <v>нд</v>
      </c>
      <c r="I87" s="65" t="str">
        <f t="shared" si="144"/>
        <v>нд</v>
      </c>
      <c r="J87" s="65" t="str">
        <f t="shared" si="144"/>
        <v>нд</v>
      </c>
      <c r="K87" s="65" t="str">
        <f t="shared" si="144"/>
        <v>нд</v>
      </c>
      <c r="L87" s="65" t="str">
        <f t="shared" si="144"/>
        <v>нд</v>
      </c>
      <c r="M87" s="65" t="str">
        <f t="shared" ref="M87:R87" si="145">IF(NOT(SUM(M88:M94)=0),SUM(M88:M94),"нд")</f>
        <v>нд</v>
      </c>
      <c r="N87" s="65" t="str">
        <f t="shared" si="145"/>
        <v>нд</v>
      </c>
      <c r="O87" s="65" t="str">
        <f t="shared" si="145"/>
        <v>нд</v>
      </c>
      <c r="P87" s="65" t="str">
        <f t="shared" si="145"/>
        <v>нд</v>
      </c>
      <c r="Q87" s="65" t="str">
        <f t="shared" si="145"/>
        <v>нд</v>
      </c>
      <c r="R87" s="65" t="str">
        <f t="shared" si="145"/>
        <v>нд</v>
      </c>
      <c r="S87" s="65" t="str">
        <f t="shared" si="138"/>
        <v>нд</v>
      </c>
      <c r="T87" s="65" t="str">
        <f t="shared" si="139"/>
        <v>нд</v>
      </c>
      <c r="U87" s="65" t="str">
        <f t="shared" si="140"/>
        <v>нд</v>
      </c>
      <c r="V87" s="65" t="str">
        <f t="shared" si="141"/>
        <v>нд</v>
      </c>
      <c r="W87" s="65" t="s">
        <v>25</v>
      </c>
    </row>
    <row r="88" spans="1:23" s="59" customFormat="1" ht="52.5" customHeight="1" x14ac:dyDescent="0.25">
      <c r="A88" s="88" t="s">
        <v>184</v>
      </c>
      <c r="B88" s="89" t="s">
        <v>185</v>
      </c>
      <c r="C88" s="90" t="s">
        <v>186</v>
      </c>
      <c r="D88" s="36">
        <v>2.85</v>
      </c>
      <c r="E88" s="38" t="s">
        <v>25</v>
      </c>
      <c r="F88" s="38" t="s">
        <v>25</v>
      </c>
      <c r="G88" s="38" t="s">
        <v>25</v>
      </c>
      <c r="H88" s="38" t="s">
        <v>25</v>
      </c>
      <c r="I88" s="38" t="s">
        <v>25</v>
      </c>
      <c r="J88" s="38" t="s">
        <v>25</v>
      </c>
      <c r="K88" s="123" t="s">
        <v>25</v>
      </c>
      <c r="L88" s="38" t="s">
        <v>25</v>
      </c>
      <c r="M88" s="38" t="s">
        <v>25</v>
      </c>
      <c r="N88" s="38" t="s">
        <v>25</v>
      </c>
      <c r="O88" s="38" t="s">
        <v>25</v>
      </c>
      <c r="P88" s="38" t="s">
        <v>25</v>
      </c>
      <c r="Q88" s="38" t="s">
        <v>25</v>
      </c>
      <c r="R88" s="123" t="s">
        <v>25</v>
      </c>
      <c r="S88" s="36" t="str">
        <f t="shared" si="138"/>
        <v>нд</v>
      </c>
      <c r="T88" s="106" t="str">
        <f t="shared" si="139"/>
        <v>нд</v>
      </c>
      <c r="U88" s="36" t="str">
        <f t="shared" si="140"/>
        <v>нд</v>
      </c>
      <c r="V88" s="106" t="str">
        <f t="shared" si="141"/>
        <v>нд</v>
      </c>
      <c r="W88" s="38" t="s">
        <v>25</v>
      </c>
    </row>
    <row r="89" spans="1:23" ht="49.5" customHeight="1" x14ac:dyDescent="0.25">
      <c r="A89" s="88" t="s">
        <v>184</v>
      </c>
      <c r="B89" s="89" t="s">
        <v>187</v>
      </c>
      <c r="C89" s="90" t="s">
        <v>188</v>
      </c>
      <c r="D89" s="36">
        <v>2.2789999999999999</v>
      </c>
      <c r="E89" s="38" t="s">
        <v>25</v>
      </c>
      <c r="F89" s="38" t="s">
        <v>25</v>
      </c>
      <c r="G89" s="38" t="s">
        <v>25</v>
      </c>
      <c r="H89" s="38" t="s">
        <v>25</v>
      </c>
      <c r="I89" s="38" t="s">
        <v>25</v>
      </c>
      <c r="J89" s="38" t="s">
        <v>25</v>
      </c>
      <c r="K89" s="123" t="s">
        <v>25</v>
      </c>
      <c r="L89" s="38" t="s">
        <v>25</v>
      </c>
      <c r="M89" s="38" t="s">
        <v>25</v>
      </c>
      <c r="N89" s="38" t="s">
        <v>25</v>
      </c>
      <c r="O89" s="38" t="s">
        <v>25</v>
      </c>
      <c r="P89" s="38" t="s">
        <v>25</v>
      </c>
      <c r="Q89" s="38" t="s">
        <v>25</v>
      </c>
      <c r="R89" s="123" t="s">
        <v>25</v>
      </c>
      <c r="S89" s="36" t="str">
        <f t="shared" si="138"/>
        <v>нд</v>
      </c>
      <c r="T89" s="106" t="str">
        <f t="shared" si="139"/>
        <v>нд</v>
      </c>
      <c r="U89" s="36" t="str">
        <f t="shared" si="140"/>
        <v>нд</v>
      </c>
      <c r="V89" s="106" t="str">
        <f t="shared" si="141"/>
        <v>нд</v>
      </c>
      <c r="W89" s="38" t="s">
        <v>25</v>
      </c>
    </row>
    <row r="90" spans="1:23" ht="41.25" customHeight="1" x14ac:dyDescent="0.25">
      <c r="A90" s="88" t="s">
        <v>184</v>
      </c>
      <c r="B90" s="89" t="s">
        <v>189</v>
      </c>
      <c r="C90" s="90" t="s">
        <v>190</v>
      </c>
      <c r="D90" s="36">
        <v>0.93100000000000005</v>
      </c>
      <c r="E90" s="38" t="s">
        <v>25</v>
      </c>
      <c r="F90" s="38" t="s">
        <v>25</v>
      </c>
      <c r="G90" s="38" t="s">
        <v>25</v>
      </c>
      <c r="H90" s="38" t="s">
        <v>25</v>
      </c>
      <c r="I90" s="38" t="s">
        <v>25</v>
      </c>
      <c r="J90" s="38" t="s">
        <v>25</v>
      </c>
      <c r="K90" s="123" t="s">
        <v>25</v>
      </c>
      <c r="L90" s="38" t="s">
        <v>25</v>
      </c>
      <c r="M90" s="38" t="s">
        <v>25</v>
      </c>
      <c r="N90" s="38" t="s">
        <v>25</v>
      </c>
      <c r="O90" s="38" t="s">
        <v>25</v>
      </c>
      <c r="P90" s="38" t="s">
        <v>25</v>
      </c>
      <c r="Q90" s="38" t="s">
        <v>25</v>
      </c>
      <c r="R90" s="123" t="s">
        <v>25</v>
      </c>
      <c r="S90" s="36" t="str">
        <f t="shared" si="138"/>
        <v>нд</v>
      </c>
      <c r="T90" s="106" t="str">
        <f t="shared" si="139"/>
        <v>нд</v>
      </c>
      <c r="U90" s="36" t="str">
        <f t="shared" si="140"/>
        <v>нд</v>
      </c>
      <c r="V90" s="106" t="str">
        <f t="shared" si="141"/>
        <v>нд</v>
      </c>
      <c r="W90" s="38" t="s">
        <v>25</v>
      </c>
    </row>
    <row r="91" spans="1:23" s="59" customFormat="1" ht="48.75" customHeight="1" x14ac:dyDescent="0.25">
      <c r="A91" s="88" t="s">
        <v>184</v>
      </c>
      <c r="B91" s="89" t="s">
        <v>191</v>
      </c>
      <c r="C91" s="90" t="s">
        <v>192</v>
      </c>
      <c r="D91" s="36">
        <v>1.2190000000000001</v>
      </c>
      <c r="E91" s="38" t="s">
        <v>25</v>
      </c>
      <c r="F91" s="38" t="s">
        <v>25</v>
      </c>
      <c r="G91" s="38" t="s">
        <v>25</v>
      </c>
      <c r="H91" s="38" t="s">
        <v>25</v>
      </c>
      <c r="I91" s="38" t="s">
        <v>25</v>
      </c>
      <c r="J91" s="38" t="s">
        <v>25</v>
      </c>
      <c r="K91" s="123" t="s">
        <v>25</v>
      </c>
      <c r="L91" s="38" t="s">
        <v>25</v>
      </c>
      <c r="M91" s="38" t="s">
        <v>25</v>
      </c>
      <c r="N91" s="38" t="s">
        <v>25</v>
      </c>
      <c r="O91" s="38" t="s">
        <v>25</v>
      </c>
      <c r="P91" s="38" t="s">
        <v>25</v>
      </c>
      <c r="Q91" s="38" t="s">
        <v>25</v>
      </c>
      <c r="R91" s="123" t="s">
        <v>25</v>
      </c>
      <c r="S91" s="36" t="str">
        <f t="shared" si="138"/>
        <v>нд</v>
      </c>
      <c r="T91" s="106" t="str">
        <f t="shared" si="139"/>
        <v>нд</v>
      </c>
      <c r="U91" s="36" t="str">
        <f>IF(SUM(M91)-SUM(F91)=0,"нд",SUM(M91)-SUM(F91))</f>
        <v>нд</v>
      </c>
      <c r="V91" s="106" t="str">
        <f t="shared" si="141"/>
        <v>нд</v>
      </c>
      <c r="W91" s="38" t="s">
        <v>25</v>
      </c>
    </row>
    <row r="92" spans="1:23" s="59" customFormat="1" ht="51" customHeight="1" x14ac:dyDescent="0.25">
      <c r="A92" s="88" t="s">
        <v>184</v>
      </c>
      <c r="B92" s="89" t="s">
        <v>193</v>
      </c>
      <c r="C92" s="90" t="s">
        <v>194</v>
      </c>
      <c r="D92" s="36">
        <v>1.2190000000000001</v>
      </c>
      <c r="E92" s="38" t="s">
        <v>25</v>
      </c>
      <c r="F92" s="38" t="s">
        <v>25</v>
      </c>
      <c r="G92" s="38" t="s">
        <v>25</v>
      </c>
      <c r="H92" s="38" t="s">
        <v>25</v>
      </c>
      <c r="I92" s="38" t="s">
        <v>25</v>
      </c>
      <c r="J92" s="38" t="s">
        <v>25</v>
      </c>
      <c r="K92" s="123" t="s">
        <v>25</v>
      </c>
      <c r="L92" s="38" t="s">
        <v>25</v>
      </c>
      <c r="M92" s="38" t="s">
        <v>25</v>
      </c>
      <c r="N92" s="38" t="s">
        <v>25</v>
      </c>
      <c r="O92" s="38" t="s">
        <v>25</v>
      </c>
      <c r="P92" s="38" t="s">
        <v>25</v>
      </c>
      <c r="Q92" s="38" t="s">
        <v>25</v>
      </c>
      <c r="R92" s="123" t="s">
        <v>25</v>
      </c>
      <c r="S92" s="36" t="str">
        <f t="shared" si="138"/>
        <v>нд</v>
      </c>
      <c r="T92" s="106" t="str">
        <f t="shared" si="139"/>
        <v>нд</v>
      </c>
      <c r="U92" s="36" t="str">
        <f t="shared" ref="U92:U155" si="146">IF(SUM(M92)-SUM(F92)=0,"нд",SUM(M92)-SUM(F92))</f>
        <v>нд</v>
      </c>
      <c r="V92" s="106" t="str">
        <f t="shared" si="141"/>
        <v>нд</v>
      </c>
      <c r="W92" s="38" t="s">
        <v>25</v>
      </c>
    </row>
    <row r="93" spans="1:23" s="59" customFormat="1" ht="49.5" customHeight="1" x14ac:dyDescent="0.25">
      <c r="A93" s="88" t="s">
        <v>184</v>
      </c>
      <c r="B93" s="89" t="s">
        <v>195</v>
      </c>
      <c r="C93" s="90" t="s">
        <v>196</v>
      </c>
      <c r="D93" s="36">
        <v>1.2190000000000001</v>
      </c>
      <c r="E93" s="38" t="s">
        <v>25</v>
      </c>
      <c r="F93" s="38" t="s">
        <v>25</v>
      </c>
      <c r="G93" s="38" t="s">
        <v>25</v>
      </c>
      <c r="H93" s="38" t="s">
        <v>25</v>
      </c>
      <c r="I93" s="38" t="s">
        <v>25</v>
      </c>
      <c r="J93" s="38" t="s">
        <v>25</v>
      </c>
      <c r="K93" s="123" t="s">
        <v>25</v>
      </c>
      <c r="L93" s="38" t="s">
        <v>25</v>
      </c>
      <c r="M93" s="38" t="s">
        <v>25</v>
      </c>
      <c r="N93" s="38" t="s">
        <v>25</v>
      </c>
      <c r="O93" s="38" t="s">
        <v>25</v>
      </c>
      <c r="P93" s="38" t="s">
        <v>25</v>
      </c>
      <c r="Q93" s="38" t="s">
        <v>25</v>
      </c>
      <c r="R93" s="123" t="s">
        <v>25</v>
      </c>
      <c r="S93" s="36" t="str">
        <f t="shared" si="138"/>
        <v>нд</v>
      </c>
      <c r="T93" s="106" t="str">
        <f t="shared" si="139"/>
        <v>нд</v>
      </c>
      <c r="U93" s="36" t="str">
        <f t="shared" si="146"/>
        <v>нд</v>
      </c>
      <c r="V93" s="106" t="str">
        <f t="shared" si="141"/>
        <v>нд</v>
      </c>
      <c r="W93" s="38" t="s">
        <v>25</v>
      </c>
    </row>
    <row r="94" spans="1:23" s="59" customFormat="1" ht="45" customHeight="1" x14ac:dyDescent="0.25">
      <c r="A94" s="88" t="s">
        <v>184</v>
      </c>
      <c r="B94" s="89" t="s">
        <v>197</v>
      </c>
      <c r="C94" s="90" t="s">
        <v>198</v>
      </c>
      <c r="D94" s="36">
        <v>0.38300000000000001</v>
      </c>
      <c r="E94" s="38" t="s">
        <v>25</v>
      </c>
      <c r="F94" s="38" t="s">
        <v>25</v>
      </c>
      <c r="G94" s="38" t="s">
        <v>25</v>
      </c>
      <c r="H94" s="38" t="s">
        <v>25</v>
      </c>
      <c r="I94" s="38" t="s">
        <v>25</v>
      </c>
      <c r="J94" s="38" t="s">
        <v>25</v>
      </c>
      <c r="K94" s="123" t="s">
        <v>25</v>
      </c>
      <c r="L94" s="38" t="s">
        <v>25</v>
      </c>
      <c r="M94" s="38" t="s">
        <v>25</v>
      </c>
      <c r="N94" s="38" t="s">
        <v>25</v>
      </c>
      <c r="O94" s="38" t="s">
        <v>25</v>
      </c>
      <c r="P94" s="38" t="s">
        <v>25</v>
      </c>
      <c r="Q94" s="38" t="s">
        <v>25</v>
      </c>
      <c r="R94" s="123" t="s">
        <v>25</v>
      </c>
      <c r="S94" s="36" t="str">
        <f t="shared" si="138"/>
        <v>нд</v>
      </c>
      <c r="T94" s="106" t="str">
        <f t="shared" si="139"/>
        <v>нд</v>
      </c>
      <c r="U94" s="36" t="str">
        <f t="shared" si="146"/>
        <v>нд</v>
      </c>
      <c r="V94" s="106" t="str">
        <f t="shared" si="141"/>
        <v>нд</v>
      </c>
      <c r="W94" s="38" t="s">
        <v>25</v>
      </c>
    </row>
    <row r="95" spans="1:23" s="59" customFormat="1" ht="50.25" customHeight="1" x14ac:dyDescent="0.25">
      <c r="A95" s="44" t="s">
        <v>89</v>
      </c>
      <c r="B95" s="45" t="s">
        <v>90</v>
      </c>
      <c r="C95" s="46" t="s">
        <v>24</v>
      </c>
      <c r="D95" s="80">
        <f t="shared" ref="D95:E95" si="147">IF(NOT(SUM(D96,D127)=0),SUM(D96,D127),"нд")</f>
        <v>40.228999999999999</v>
      </c>
      <c r="E95" s="80" t="str">
        <f t="shared" si="147"/>
        <v>нд</v>
      </c>
      <c r="F95" s="80">
        <f t="shared" ref="F95:L95" si="148">IF(NOT(SUM(F96,F127)=0),SUM(F96,F127),"нд")</f>
        <v>9.5739999999999998</v>
      </c>
      <c r="G95" s="80" t="str">
        <f t="shared" si="148"/>
        <v>нд</v>
      </c>
      <c r="H95" s="80" t="str">
        <f t="shared" si="148"/>
        <v>нд</v>
      </c>
      <c r="I95" s="80">
        <f t="shared" ref="I95:K95" si="149">IF(NOT(SUM(I96,I127)=0),SUM(I96,I127),"нд")</f>
        <v>1.8619999999999999</v>
      </c>
      <c r="J95" s="80" t="str">
        <f t="shared" si="149"/>
        <v>нд</v>
      </c>
      <c r="K95" s="80" t="str">
        <f t="shared" si="149"/>
        <v>нд</v>
      </c>
      <c r="L95" s="80" t="str">
        <f t="shared" si="148"/>
        <v>нд</v>
      </c>
      <c r="M95" s="80">
        <f t="shared" ref="M95:R95" si="150">IF(NOT(SUM(M96,M127)=0),SUM(M96,M127),"нд")</f>
        <v>9.5490000000000013</v>
      </c>
      <c r="N95" s="80" t="str">
        <f t="shared" si="150"/>
        <v>нд</v>
      </c>
      <c r="O95" s="80" t="str">
        <f t="shared" si="150"/>
        <v>нд</v>
      </c>
      <c r="P95" s="80">
        <f t="shared" si="150"/>
        <v>1.8619999999999999</v>
      </c>
      <c r="Q95" s="80" t="str">
        <f t="shared" si="150"/>
        <v>нд</v>
      </c>
      <c r="R95" s="80" t="str">
        <f t="shared" si="150"/>
        <v>нд</v>
      </c>
      <c r="S95" s="80" t="str">
        <f t="shared" si="138"/>
        <v>нд</v>
      </c>
      <c r="T95" s="107" t="str">
        <f t="shared" si="139"/>
        <v>нд</v>
      </c>
      <c r="U95" s="80">
        <f t="shared" si="146"/>
        <v>-2.4999999999998579E-2</v>
      </c>
      <c r="V95" s="107">
        <f t="shared" si="141"/>
        <v>-0.26</v>
      </c>
      <c r="W95" s="80" t="s">
        <v>25</v>
      </c>
    </row>
    <row r="96" spans="1:23" s="59" customFormat="1" ht="31.5" x14ac:dyDescent="0.25">
      <c r="A96" s="47" t="s">
        <v>91</v>
      </c>
      <c r="B96" s="48" t="s">
        <v>92</v>
      </c>
      <c r="C96" s="49" t="s">
        <v>24</v>
      </c>
      <c r="D96" s="82">
        <f t="shared" ref="D96:E96" si="151">IF(NOT(SUM(D97,D104)=0),SUM(D97,D104),"нд")</f>
        <v>40.228999999999999</v>
      </c>
      <c r="E96" s="82" t="str">
        <f t="shared" si="151"/>
        <v>нд</v>
      </c>
      <c r="F96" s="82">
        <f t="shared" ref="F96:L96" si="152">IF(NOT(SUM(F97,F104)=0),SUM(F97,F104),"нд")</f>
        <v>9.5739999999999998</v>
      </c>
      <c r="G96" s="82" t="str">
        <f t="shared" si="152"/>
        <v>нд</v>
      </c>
      <c r="H96" s="82" t="str">
        <f t="shared" si="152"/>
        <v>нд</v>
      </c>
      <c r="I96" s="82">
        <f t="shared" ref="I96:K96" si="153">IF(NOT(SUM(I97,I104)=0),SUM(I97,I104),"нд")</f>
        <v>1.8619999999999999</v>
      </c>
      <c r="J96" s="82" t="str">
        <f t="shared" si="153"/>
        <v>нд</v>
      </c>
      <c r="K96" s="82" t="str">
        <f t="shared" si="153"/>
        <v>нд</v>
      </c>
      <c r="L96" s="82" t="str">
        <f t="shared" si="152"/>
        <v>нд</v>
      </c>
      <c r="M96" s="82">
        <f t="shared" ref="M96:R96" si="154">IF(NOT(SUM(M97,M104)=0),SUM(M97,M104),"нд")</f>
        <v>9.5490000000000013</v>
      </c>
      <c r="N96" s="82" t="str">
        <f t="shared" si="154"/>
        <v>нд</v>
      </c>
      <c r="O96" s="82" t="str">
        <f t="shared" si="154"/>
        <v>нд</v>
      </c>
      <c r="P96" s="82">
        <f t="shared" si="154"/>
        <v>1.8619999999999999</v>
      </c>
      <c r="Q96" s="82" t="str">
        <f t="shared" si="154"/>
        <v>нд</v>
      </c>
      <c r="R96" s="82" t="str">
        <f t="shared" si="154"/>
        <v>нд</v>
      </c>
      <c r="S96" s="82" t="str">
        <f t="shared" si="138"/>
        <v>нд</v>
      </c>
      <c r="T96" s="108" t="str">
        <f t="shared" si="139"/>
        <v>нд</v>
      </c>
      <c r="U96" s="82">
        <f t="shared" si="146"/>
        <v>-2.4999999999998579E-2</v>
      </c>
      <c r="V96" s="108">
        <f t="shared" si="141"/>
        <v>-0.26</v>
      </c>
      <c r="W96" s="82" t="s">
        <v>25</v>
      </c>
    </row>
    <row r="97" spans="1:23" s="59" customFormat="1" x14ac:dyDescent="0.25">
      <c r="A97" s="28" t="s">
        <v>93</v>
      </c>
      <c r="B97" s="29" t="s">
        <v>147</v>
      </c>
      <c r="C97" s="30" t="s">
        <v>24</v>
      </c>
      <c r="D97" s="24">
        <f t="shared" ref="D97" si="155">IF(NOT(SUM(D98:D103)=0),SUM(D98:D103),"нд")</f>
        <v>21.152999999999999</v>
      </c>
      <c r="E97" s="24" t="str">
        <f t="shared" ref="E97:F97" si="156">IF(NOT(SUM(E98:E103)=0),SUM(E98:E103),"нд")</f>
        <v>нд</v>
      </c>
      <c r="F97" s="24">
        <f t="shared" si="156"/>
        <v>8.8870000000000005</v>
      </c>
      <c r="G97" s="24" t="str">
        <f t="shared" ref="G97:L97" si="157">IF(NOT(SUM(G98:G103)=0),SUM(G98:G103),"нд")</f>
        <v>нд</v>
      </c>
      <c r="H97" s="24" t="str">
        <f t="shared" si="157"/>
        <v>нд</v>
      </c>
      <c r="I97" s="24">
        <f t="shared" ref="I97:K97" si="158">IF(NOT(SUM(I98:I103)=0),SUM(I98:I103),"нд")</f>
        <v>1.6319999999999999</v>
      </c>
      <c r="J97" s="24" t="str">
        <f t="shared" si="158"/>
        <v>нд</v>
      </c>
      <c r="K97" s="24" t="str">
        <f t="shared" si="158"/>
        <v>нд</v>
      </c>
      <c r="L97" s="24" t="str">
        <f t="shared" si="157"/>
        <v>нд</v>
      </c>
      <c r="M97" s="24">
        <f t="shared" ref="M97:R97" si="159">IF(NOT(SUM(M98:M103)=0),SUM(M98:M103),"нд")</f>
        <v>8.8870000000000005</v>
      </c>
      <c r="N97" s="24" t="str">
        <f t="shared" si="159"/>
        <v>нд</v>
      </c>
      <c r="O97" s="24" t="str">
        <f t="shared" si="159"/>
        <v>нд</v>
      </c>
      <c r="P97" s="24">
        <f t="shared" si="159"/>
        <v>1.6319999999999999</v>
      </c>
      <c r="Q97" s="24" t="str">
        <f t="shared" si="159"/>
        <v>нд</v>
      </c>
      <c r="R97" s="24" t="str">
        <f t="shared" si="159"/>
        <v>нд</v>
      </c>
      <c r="S97" s="24" t="str">
        <f t="shared" si="138"/>
        <v>нд</v>
      </c>
      <c r="T97" s="87" t="str">
        <f t="shared" si="139"/>
        <v>нд</v>
      </c>
      <c r="U97" s="24" t="str">
        <f t="shared" si="146"/>
        <v>нд</v>
      </c>
      <c r="V97" s="87" t="str">
        <f t="shared" si="141"/>
        <v>нд</v>
      </c>
      <c r="W97" s="24" t="s">
        <v>25</v>
      </c>
    </row>
    <row r="98" spans="1:23" s="59" customFormat="1" ht="47.25" x14ac:dyDescent="0.25">
      <c r="A98" s="88" t="s">
        <v>199</v>
      </c>
      <c r="B98" s="89" t="s">
        <v>200</v>
      </c>
      <c r="C98" s="90" t="s">
        <v>201</v>
      </c>
      <c r="D98" s="36">
        <v>8.8870000000000005</v>
      </c>
      <c r="E98" s="72" t="s">
        <v>25</v>
      </c>
      <c r="F98" s="72">
        <f>ROUND(10.664/1.2,3)</f>
        <v>8.8870000000000005</v>
      </c>
      <c r="G98" s="72" t="s">
        <v>25</v>
      </c>
      <c r="H98" s="72" t="s">
        <v>25</v>
      </c>
      <c r="I98" s="72">
        <v>1.6319999999999999</v>
      </c>
      <c r="J98" s="72" t="s">
        <v>25</v>
      </c>
      <c r="K98" s="125" t="s">
        <v>25</v>
      </c>
      <c r="L98" s="72" t="s">
        <v>25</v>
      </c>
      <c r="M98" s="72">
        <f>ROUND(10.664/1.2,3)</f>
        <v>8.8870000000000005</v>
      </c>
      <c r="N98" s="72" t="s">
        <v>25</v>
      </c>
      <c r="O98" s="72" t="s">
        <v>25</v>
      </c>
      <c r="P98" s="72">
        <v>1.6319999999999999</v>
      </c>
      <c r="Q98" s="72" t="s">
        <v>25</v>
      </c>
      <c r="R98" s="125" t="s">
        <v>25</v>
      </c>
      <c r="S98" s="36" t="str">
        <f t="shared" si="138"/>
        <v>нд</v>
      </c>
      <c r="T98" s="106" t="str">
        <f t="shared" si="139"/>
        <v>нд</v>
      </c>
      <c r="U98" s="36" t="str">
        <f t="shared" si="146"/>
        <v>нд</v>
      </c>
      <c r="V98" s="106" t="str">
        <f t="shared" si="141"/>
        <v>нд</v>
      </c>
      <c r="W98" s="103" t="s">
        <v>25</v>
      </c>
    </row>
    <row r="99" spans="1:23" s="59" customFormat="1" ht="46.9" customHeight="1" x14ac:dyDescent="0.25">
      <c r="A99" s="88" t="s">
        <v>199</v>
      </c>
      <c r="B99" s="89" t="s">
        <v>202</v>
      </c>
      <c r="C99" s="90" t="s">
        <v>203</v>
      </c>
      <c r="D99" s="36" t="s">
        <v>25</v>
      </c>
      <c r="E99" s="36" t="s">
        <v>25</v>
      </c>
      <c r="F99" s="36" t="s">
        <v>25</v>
      </c>
      <c r="G99" s="36" t="s">
        <v>25</v>
      </c>
      <c r="H99" s="36" t="s">
        <v>25</v>
      </c>
      <c r="I99" s="36" t="s">
        <v>25</v>
      </c>
      <c r="J99" s="36" t="s">
        <v>25</v>
      </c>
      <c r="K99" s="101" t="s">
        <v>25</v>
      </c>
      <c r="L99" s="36" t="s">
        <v>25</v>
      </c>
      <c r="M99" s="36" t="s">
        <v>25</v>
      </c>
      <c r="N99" s="36" t="s">
        <v>25</v>
      </c>
      <c r="O99" s="36" t="s">
        <v>25</v>
      </c>
      <c r="P99" s="36" t="s">
        <v>25</v>
      </c>
      <c r="Q99" s="36" t="s">
        <v>25</v>
      </c>
      <c r="R99" s="101" t="s">
        <v>25</v>
      </c>
      <c r="S99" s="36" t="str">
        <f t="shared" si="138"/>
        <v>нд</v>
      </c>
      <c r="T99" s="106" t="str">
        <f t="shared" si="139"/>
        <v>нд</v>
      </c>
      <c r="U99" s="36" t="str">
        <f t="shared" si="146"/>
        <v>нд</v>
      </c>
      <c r="V99" s="106" t="str">
        <f t="shared" si="141"/>
        <v>нд</v>
      </c>
      <c r="W99" s="36" t="s">
        <v>25</v>
      </c>
    </row>
    <row r="100" spans="1:23" s="59" customFormat="1" ht="46.9" customHeight="1" x14ac:dyDescent="0.25">
      <c r="A100" s="88" t="s">
        <v>199</v>
      </c>
      <c r="B100" s="89" t="s">
        <v>204</v>
      </c>
      <c r="C100" s="90" t="s">
        <v>205</v>
      </c>
      <c r="D100" s="36" t="s">
        <v>25</v>
      </c>
      <c r="E100" s="36" t="s">
        <v>25</v>
      </c>
      <c r="F100" s="36" t="s">
        <v>25</v>
      </c>
      <c r="G100" s="36" t="s">
        <v>25</v>
      </c>
      <c r="H100" s="36" t="s">
        <v>25</v>
      </c>
      <c r="I100" s="36" t="s">
        <v>25</v>
      </c>
      <c r="J100" s="36" t="s">
        <v>25</v>
      </c>
      <c r="K100" s="101" t="s">
        <v>25</v>
      </c>
      <c r="L100" s="36" t="s">
        <v>25</v>
      </c>
      <c r="M100" s="36" t="s">
        <v>25</v>
      </c>
      <c r="N100" s="36" t="s">
        <v>25</v>
      </c>
      <c r="O100" s="36" t="s">
        <v>25</v>
      </c>
      <c r="P100" s="36" t="s">
        <v>25</v>
      </c>
      <c r="Q100" s="36" t="s">
        <v>25</v>
      </c>
      <c r="R100" s="101" t="s">
        <v>25</v>
      </c>
      <c r="S100" s="36" t="str">
        <f t="shared" si="138"/>
        <v>нд</v>
      </c>
      <c r="T100" s="106" t="str">
        <f t="shared" si="139"/>
        <v>нд</v>
      </c>
      <c r="U100" s="36" t="str">
        <f t="shared" si="146"/>
        <v>нд</v>
      </c>
      <c r="V100" s="106" t="str">
        <f t="shared" si="141"/>
        <v>нд</v>
      </c>
      <c r="W100" s="36" t="s">
        <v>25</v>
      </c>
    </row>
    <row r="101" spans="1:23" s="59" customFormat="1" ht="46.9" customHeight="1" x14ac:dyDescent="0.25">
      <c r="A101" s="88" t="s">
        <v>199</v>
      </c>
      <c r="B101" s="89" t="s">
        <v>206</v>
      </c>
      <c r="C101" s="90" t="s">
        <v>207</v>
      </c>
      <c r="D101" s="36">
        <v>2.9929999999999999</v>
      </c>
      <c r="E101" s="36" t="s">
        <v>25</v>
      </c>
      <c r="F101" s="36" t="s">
        <v>25</v>
      </c>
      <c r="G101" s="36" t="s">
        <v>25</v>
      </c>
      <c r="H101" s="36" t="s">
        <v>25</v>
      </c>
      <c r="I101" s="36" t="s">
        <v>25</v>
      </c>
      <c r="J101" s="36" t="s">
        <v>25</v>
      </c>
      <c r="K101" s="101" t="s">
        <v>25</v>
      </c>
      <c r="L101" s="36" t="s">
        <v>25</v>
      </c>
      <c r="M101" s="36" t="s">
        <v>25</v>
      </c>
      <c r="N101" s="36" t="s">
        <v>25</v>
      </c>
      <c r="O101" s="36" t="s">
        <v>25</v>
      </c>
      <c r="P101" s="36" t="s">
        <v>25</v>
      </c>
      <c r="Q101" s="36" t="s">
        <v>25</v>
      </c>
      <c r="R101" s="101" t="s">
        <v>25</v>
      </c>
      <c r="S101" s="36" t="str">
        <f t="shared" si="138"/>
        <v>нд</v>
      </c>
      <c r="T101" s="106" t="str">
        <f t="shared" si="139"/>
        <v>нд</v>
      </c>
      <c r="U101" s="36" t="str">
        <f t="shared" si="146"/>
        <v>нд</v>
      </c>
      <c r="V101" s="106" t="str">
        <f t="shared" si="141"/>
        <v>нд</v>
      </c>
      <c r="W101" s="36" t="s">
        <v>25</v>
      </c>
    </row>
    <row r="102" spans="1:23" s="59" customFormat="1" ht="46.9" customHeight="1" x14ac:dyDescent="0.25">
      <c r="A102" s="88" t="s">
        <v>199</v>
      </c>
      <c r="B102" s="89" t="s">
        <v>208</v>
      </c>
      <c r="C102" s="90" t="s">
        <v>209</v>
      </c>
      <c r="D102" s="36">
        <v>3.0929999999999995</v>
      </c>
      <c r="E102" s="36" t="s">
        <v>25</v>
      </c>
      <c r="F102" s="36" t="s">
        <v>25</v>
      </c>
      <c r="G102" s="36" t="s">
        <v>25</v>
      </c>
      <c r="H102" s="36" t="s">
        <v>25</v>
      </c>
      <c r="I102" s="36" t="s">
        <v>25</v>
      </c>
      <c r="J102" s="36" t="s">
        <v>25</v>
      </c>
      <c r="K102" s="101" t="s">
        <v>25</v>
      </c>
      <c r="L102" s="36" t="s">
        <v>25</v>
      </c>
      <c r="M102" s="36" t="s">
        <v>25</v>
      </c>
      <c r="N102" s="36" t="s">
        <v>25</v>
      </c>
      <c r="O102" s="36" t="s">
        <v>25</v>
      </c>
      <c r="P102" s="36" t="s">
        <v>25</v>
      </c>
      <c r="Q102" s="36" t="s">
        <v>25</v>
      </c>
      <c r="R102" s="101" t="s">
        <v>25</v>
      </c>
      <c r="S102" s="36" t="str">
        <f t="shared" si="138"/>
        <v>нд</v>
      </c>
      <c r="T102" s="106" t="str">
        <f t="shared" si="139"/>
        <v>нд</v>
      </c>
      <c r="U102" s="36" t="str">
        <f t="shared" si="146"/>
        <v>нд</v>
      </c>
      <c r="V102" s="106" t="str">
        <f t="shared" si="141"/>
        <v>нд</v>
      </c>
      <c r="W102" s="36" t="s">
        <v>25</v>
      </c>
    </row>
    <row r="103" spans="1:23" s="59" customFormat="1" ht="46.9" customHeight="1" x14ac:dyDescent="0.25">
      <c r="A103" s="88" t="s">
        <v>199</v>
      </c>
      <c r="B103" s="89" t="s">
        <v>210</v>
      </c>
      <c r="C103" s="90" t="s">
        <v>211</v>
      </c>
      <c r="D103" s="36">
        <v>6.18</v>
      </c>
      <c r="E103" s="36" t="s">
        <v>25</v>
      </c>
      <c r="F103" s="36" t="s">
        <v>25</v>
      </c>
      <c r="G103" s="36" t="s">
        <v>25</v>
      </c>
      <c r="H103" s="36" t="s">
        <v>25</v>
      </c>
      <c r="I103" s="36" t="s">
        <v>25</v>
      </c>
      <c r="J103" s="36" t="s">
        <v>25</v>
      </c>
      <c r="K103" s="101" t="s">
        <v>25</v>
      </c>
      <c r="L103" s="36" t="s">
        <v>25</v>
      </c>
      <c r="M103" s="36" t="s">
        <v>25</v>
      </c>
      <c r="N103" s="36" t="s">
        <v>25</v>
      </c>
      <c r="O103" s="36" t="s">
        <v>25</v>
      </c>
      <c r="P103" s="36" t="s">
        <v>25</v>
      </c>
      <c r="Q103" s="36" t="s">
        <v>25</v>
      </c>
      <c r="R103" s="101" t="s">
        <v>25</v>
      </c>
      <c r="S103" s="36" t="str">
        <f t="shared" si="138"/>
        <v>нд</v>
      </c>
      <c r="T103" s="106" t="str">
        <f t="shared" si="139"/>
        <v>нд</v>
      </c>
      <c r="U103" s="36" t="str">
        <f t="shared" si="146"/>
        <v>нд</v>
      </c>
      <c r="V103" s="106" t="str">
        <f t="shared" si="141"/>
        <v>нд</v>
      </c>
      <c r="W103" s="36" t="s">
        <v>25</v>
      </c>
    </row>
    <row r="104" spans="1:23" s="59" customFormat="1" ht="27.75" customHeight="1" x14ac:dyDescent="0.25">
      <c r="A104" s="32" t="s">
        <v>212</v>
      </c>
      <c r="B104" s="35" t="s">
        <v>148</v>
      </c>
      <c r="C104" s="34" t="s">
        <v>24</v>
      </c>
      <c r="D104" s="65">
        <f t="shared" ref="D104" si="160">IF(NOT(SUM(D105:D126)=0),SUM(D105:D126),"нд")</f>
        <v>19.076000000000004</v>
      </c>
      <c r="E104" s="104" t="str">
        <f t="shared" ref="E104:F104" si="161">IF(NOT(SUM(E105:E126)=0),SUM(E105:E126),"нд")</f>
        <v>нд</v>
      </c>
      <c r="F104" s="104">
        <f t="shared" si="161"/>
        <v>0.68700000000000006</v>
      </c>
      <c r="G104" s="104" t="str">
        <f t="shared" ref="G104:L104" si="162">IF(NOT(SUM(G105:G126)=0),SUM(G105:G126),"нд")</f>
        <v>нд</v>
      </c>
      <c r="H104" s="104" t="str">
        <f t="shared" si="162"/>
        <v>нд</v>
      </c>
      <c r="I104" s="127">
        <f t="shared" si="162"/>
        <v>0.23</v>
      </c>
      <c r="J104" s="104" t="str">
        <f t="shared" si="162"/>
        <v>нд</v>
      </c>
      <c r="K104" s="104" t="str">
        <f t="shared" si="162"/>
        <v>нд</v>
      </c>
      <c r="L104" s="104" t="str">
        <f t="shared" si="162"/>
        <v>нд</v>
      </c>
      <c r="M104" s="104">
        <f t="shared" ref="M104:R104" si="163">IF(NOT(SUM(M105:M126)=0),SUM(M105:M126),"нд")</f>
        <v>0.66200000000000003</v>
      </c>
      <c r="N104" s="104" t="str">
        <f t="shared" si="163"/>
        <v>нд</v>
      </c>
      <c r="O104" s="104" t="str">
        <f t="shared" si="163"/>
        <v>нд</v>
      </c>
      <c r="P104" s="127">
        <f t="shared" si="163"/>
        <v>0.23</v>
      </c>
      <c r="Q104" s="104" t="str">
        <f t="shared" si="163"/>
        <v>нд</v>
      </c>
      <c r="R104" s="104" t="str">
        <f t="shared" si="163"/>
        <v>нд</v>
      </c>
      <c r="S104" s="65" t="str">
        <f t="shared" si="138"/>
        <v>нд</v>
      </c>
      <c r="T104" s="66" t="str">
        <f t="shared" si="139"/>
        <v>нд</v>
      </c>
      <c r="U104" s="65">
        <f t="shared" si="146"/>
        <v>-2.5000000000000022E-2</v>
      </c>
      <c r="V104" s="66">
        <f t="shared" si="141"/>
        <v>-3.64</v>
      </c>
      <c r="W104" s="65" t="s">
        <v>25</v>
      </c>
    </row>
    <row r="105" spans="1:23" s="59" customFormat="1" ht="37.5" customHeight="1" x14ac:dyDescent="0.25">
      <c r="A105" s="88" t="s">
        <v>213</v>
      </c>
      <c r="B105" s="89" t="s">
        <v>214</v>
      </c>
      <c r="C105" s="90" t="s">
        <v>215</v>
      </c>
      <c r="D105" s="36">
        <v>3.8140000000000001</v>
      </c>
      <c r="E105" s="36" t="s">
        <v>25</v>
      </c>
      <c r="F105" s="36" t="s">
        <v>25</v>
      </c>
      <c r="G105" s="36" t="s">
        <v>25</v>
      </c>
      <c r="H105" s="36" t="s">
        <v>25</v>
      </c>
      <c r="I105" s="36" t="s">
        <v>25</v>
      </c>
      <c r="J105" s="36" t="s">
        <v>25</v>
      </c>
      <c r="K105" s="101" t="s">
        <v>25</v>
      </c>
      <c r="L105" s="36" t="s">
        <v>25</v>
      </c>
      <c r="M105" s="36" t="s">
        <v>25</v>
      </c>
      <c r="N105" s="36" t="s">
        <v>25</v>
      </c>
      <c r="O105" s="36" t="s">
        <v>25</v>
      </c>
      <c r="P105" s="36" t="s">
        <v>25</v>
      </c>
      <c r="Q105" s="36" t="s">
        <v>25</v>
      </c>
      <c r="R105" s="101" t="s">
        <v>25</v>
      </c>
      <c r="S105" s="36" t="str">
        <f t="shared" si="138"/>
        <v>нд</v>
      </c>
      <c r="T105" s="106" t="str">
        <f t="shared" si="139"/>
        <v>нд</v>
      </c>
      <c r="U105" s="36" t="str">
        <f t="shared" si="146"/>
        <v>нд</v>
      </c>
      <c r="V105" s="106" t="str">
        <f t="shared" si="141"/>
        <v>нд</v>
      </c>
      <c r="W105" s="36" t="s">
        <v>25</v>
      </c>
    </row>
    <row r="106" spans="1:23" s="59" customFormat="1" ht="29.25" customHeight="1" x14ac:dyDescent="0.25">
      <c r="A106" s="88" t="s">
        <v>213</v>
      </c>
      <c r="B106" s="37" t="s">
        <v>216</v>
      </c>
      <c r="C106" s="90" t="s">
        <v>217</v>
      </c>
      <c r="D106" s="36">
        <v>1.262</v>
      </c>
      <c r="E106" s="36" t="s">
        <v>25</v>
      </c>
      <c r="F106" s="36" t="s">
        <v>25</v>
      </c>
      <c r="G106" s="36" t="s">
        <v>25</v>
      </c>
      <c r="H106" s="36" t="s">
        <v>25</v>
      </c>
      <c r="I106" s="36" t="s">
        <v>25</v>
      </c>
      <c r="J106" s="36" t="s">
        <v>25</v>
      </c>
      <c r="K106" s="101" t="s">
        <v>25</v>
      </c>
      <c r="L106" s="36" t="s">
        <v>25</v>
      </c>
      <c r="M106" s="36" t="s">
        <v>25</v>
      </c>
      <c r="N106" s="36" t="s">
        <v>25</v>
      </c>
      <c r="O106" s="36" t="s">
        <v>25</v>
      </c>
      <c r="P106" s="36" t="s">
        <v>25</v>
      </c>
      <c r="Q106" s="36" t="s">
        <v>25</v>
      </c>
      <c r="R106" s="101" t="s">
        <v>25</v>
      </c>
      <c r="S106" s="36" t="str">
        <f t="shared" si="138"/>
        <v>нд</v>
      </c>
      <c r="T106" s="106" t="str">
        <f t="shared" si="139"/>
        <v>нд</v>
      </c>
      <c r="U106" s="36" t="str">
        <f t="shared" si="146"/>
        <v>нд</v>
      </c>
      <c r="V106" s="106" t="str">
        <f t="shared" si="141"/>
        <v>нд</v>
      </c>
      <c r="W106" s="36" t="s">
        <v>25</v>
      </c>
    </row>
    <row r="107" spans="1:23" s="60" customFormat="1" ht="32.25" customHeight="1" x14ac:dyDescent="0.25">
      <c r="A107" s="88" t="s">
        <v>213</v>
      </c>
      <c r="B107" s="37" t="s">
        <v>218</v>
      </c>
      <c r="C107" s="90" t="s">
        <v>219</v>
      </c>
      <c r="D107" s="36">
        <v>6.7130000000000001</v>
      </c>
      <c r="E107" s="36" t="s">
        <v>25</v>
      </c>
      <c r="F107" s="36" t="s">
        <v>25</v>
      </c>
      <c r="G107" s="36" t="s">
        <v>25</v>
      </c>
      <c r="H107" s="36" t="s">
        <v>25</v>
      </c>
      <c r="I107" s="36" t="s">
        <v>25</v>
      </c>
      <c r="J107" s="36" t="s">
        <v>25</v>
      </c>
      <c r="K107" s="101" t="s">
        <v>25</v>
      </c>
      <c r="L107" s="36" t="s">
        <v>25</v>
      </c>
      <c r="M107" s="36" t="s">
        <v>25</v>
      </c>
      <c r="N107" s="36" t="s">
        <v>25</v>
      </c>
      <c r="O107" s="36" t="s">
        <v>25</v>
      </c>
      <c r="P107" s="36" t="s">
        <v>25</v>
      </c>
      <c r="Q107" s="36" t="s">
        <v>25</v>
      </c>
      <c r="R107" s="101" t="s">
        <v>25</v>
      </c>
      <c r="S107" s="36" t="str">
        <f t="shared" si="138"/>
        <v>нд</v>
      </c>
      <c r="T107" s="106" t="str">
        <f t="shared" si="139"/>
        <v>нд</v>
      </c>
      <c r="U107" s="36" t="str">
        <f t="shared" si="146"/>
        <v>нд</v>
      </c>
      <c r="V107" s="106" t="str">
        <f t="shared" si="141"/>
        <v>нд</v>
      </c>
      <c r="W107" s="36" t="s">
        <v>25</v>
      </c>
    </row>
    <row r="108" spans="1:23" s="59" customFormat="1" ht="37.5" customHeight="1" x14ac:dyDescent="0.25">
      <c r="A108" s="88" t="s">
        <v>213</v>
      </c>
      <c r="B108" s="37" t="s">
        <v>220</v>
      </c>
      <c r="C108" s="90" t="s">
        <v>221</v>
      </c>
      <c r="D108" s="36">
        <v>1.0449999999999999</v>
      </c>
      <c r="E108" s="36" t="s">
        <v>25</v>
      </c>
      <c r="F108" s="36" t="s">
        <v>25</v>
      </c>
      <c r="G108" s="36" t="s">
        <v>25</v>
      </c>
      <c r="H108" s="36" t="s">
        <v>25</v>
      </c>
      <c r="I108" s="36" t="s">
        <v>25</v>
      </c>
      <c r="J108" s="36" t="s">
        <v>25</v>
      </c>
      <c r="K108" s="101" t="s">
        <v>25</v>
      </c>
      <c r="L108" s="36" t="s">
        <v>25</v>
      </c>
      <c r="M108" s="36" t="s">
        <v>25</v>
      </c>
      <c r="N108" s="36" t="s">
        <v>25</v>
      </c>
      <c r="O108" s="36" t="s">
        <v>25</v>
      </c>
      <c r="P108" s="36" t="s">
        <v>25</v>
      </c>
      <c r="Q108" s="36" t="s">
        <v>25</v>
      </c>
      <c r="R108" s="101" t="s">
        <v>25</v>
      </c>
      <c r="S108" s="36" t="str">
        <f t="shared" si="138"/>
        <v>нд</v>
      </c>
      <c r="T108" s="106" t="str">
        <f t="shared" si="139"/>
        <v>нд</v>
      </c>
      <c r="U108" s="36" t="str">
        <f t="shared" si="146"/>
        <v>нд</v>
      </c>
      <c r="V108" s="106" t="str">
        <f t="shared" si="141"/>
        <v>нд</v>
      </c>
      <c r="W108" s="36" t="s">
        <v>25</v>
      </c>
    </row>
    <row r="109" spans="1:23" s="59" customFormat="1" ht="39" customHeight="1" x14ac:dyDescent="0.25">
      <c r="A109" s="88" t="s">
        <v>213</v>
      </c>
      <c r="B109" s="37" t="s">
        <v>222</v>
      </c>
      <c r="C109" s="90" t="s">
        <v>223</v>
      </c>
      <c r="D109" s="36">
        <v>1.7240000000000002</v>
      </c>
      <c r="E109" s="36" t="s">
        <v>25</v>
      </c>
      <c r="F109" s="36" t="s">
        <v>25</v>
      </c>
      <c r="G109" s="36" t="s">
        <v>25</v>
      </c>
      <c r="H109" s="36" t="s">
        <v>25</v>
      </c>
      <c r="I109" s="36" t="s">
        <v>25</v>
      </c>
      <c r="J109" s="36" t="s">
        <v>25</v>
      </c>
      <c r="K109" s="101" t="s">
        <v>25</v>
      </c>
      <c r="L109" s="36" t="s">
        <v>25</v>
      </c>
      <c r="M109" s="36" t="s">
        <v>25</v>
      </c>
      <c r="N109" s="36" t="s">
        <v>25</v>
      </c>
      <c r="O109" s="36" t="s">
        <v>25</v>
      </c>
      <c r="P109" s="36" t="s">
        <v>25</v>
      </c>
      <c r="Q109" s="36" t="s">
        <v>25</v>
      </c>
      <c r="R109" s="101" t="s">
        <v>25</v>
      </c>
      <c r="S109" s="36" t="str">
        <f t="shared" si="138"/>
        <v>нд</v>
      </c>
      <c r="T109" s="106" t="str">
        <f t="shared" si="139"/>
        <v>нд</v>
      </c>
      <c r="U109" s="36" t="str">
        <f t="shared" si="146"/>
        <v>нд</v>
      </c>
      <c r="V109" s="106" t="str">
        <f t="shared" si="141"/>
        <v>нд</v>
      </c>
      <c r="W109" s="36" t="s">
        <v>25</v>
      </c>
    </row>
    <row r="110" spans="1:23" s="59" customFormat="1" ht="30.75" customHeight="1" x14ac:dyDescent="0.25">
      <c r="A110" s="88" t="s">
        <v>213</v>
      </c>
      <c r="B110" s="91" t="s">
        <v>224</v>
      </c>
      <c r="C110" s="90" t="s">
        <v>225</v>
      </c>
      <c r="D110" s="36" t="s">
        <v>25</v>
      </c>
      <c r="E110" s="36" t="s">
        <v>25</v>
      </c>
      <c r="F110" s="36" t="s">
        <v>25</v>
      </c>
      <c r="G110" s="36" t="s">
        <v>25</v>
      </c>
      <c r="H110" s="36" t="s">
        <v>25</v>
      </c>
      <c r="I110" s="36" t="s">
        <v>25</v>
      </c>
      <c r="J110" s="36" t="s">
        <v>25</v>
      </c>
      <c r="K110" s="101" t="s">
        <v>25</v>
      </c>
      <c r="L110" s="36" t="s">
        <v>25</v>
      </c>
      <c r="M110" s="36" t="s">
        <v>25</v>
      </c>
      <c r="N110" s="36" t="s">
        <v>25</v>
      </c>
      <c r="O110" s="36" t="s">
        <v>25</v>
      </c>
      <c r="P110" s="36" t="s">
        <v>25</v>
      </c>
      <c r="Q110" s="36" t="s">
        <v>25</v>
      </c>
      <c r="R110" s="101" t="s">
        <v>25</v>
      </c>
      <c r="S110" s="36" t="str">
        <f t="shared" si="138"/>
        <v>нд</v>
      </c>
      <c r="T110" s="106" t="str">
        <f t="shared" si="139"/>
        <v>нд</v>
      </c>
      <c r="U110" s="36" t="str">
        <f t="shared" si="146"/>
        <v>нд</v>
      </c>
      <c r="V110" s="106" t="str">
        <f t="shared" si="141"/>
        <v>нд</v>
      </c>
      <c r="W110" s="36" t="s">
        <v>25</v>
      </c>
    </row>
    <row r="111" spans="1:23" s="59" customFormat="1" ht="32.25" customHeight="1" x14ac:dyDescent="0.25">
      <c r="A111" s="88" t="s">
        <v>213</v>
      </c>
      <c r="B111" s="91" t="s">
        <v>226</v>
      </c>
      <c r="C111" s="90" t="s">
        <v>227</v>
      </c>
      <c r="D111" s="36">
        <v>0.68700000000000006</v>
      </c>
      <c r="E111" s="36" t="s">
        <v>25</v>
      </c>
      <c r="F111" s="36">
        <v>0.68700000000000006</v>
      </c>
      <c r="G111" s="36" t="s">
        <v>25</v>
      </c>
      <c r="H111" s="36" t="s">
        <v>25</v>
      </c>
      <c r="I111" s="36">
        <v>0.23</v>
      </c>
      <c r="J111" s="36" t="s">
        <v>25</v>
      </c>
      <c r="K111" s="101" t="s">
        <v>25</v>
      </c>
      <c r="L111" s="36" t="s">
        <v>25</v>
      </c>
      <c r="M111" s="36">
        <v>0.66200000000000003</v>
      </c>
      <c r="N111" s="36" t="s">
        <v>25</v>
      </c>
      <c r="O111" s="36" t="s">
        <v>25</v>
      </c>
      <c r="P111" s="36">
        <v>0.23</v>
      </c>
      <c r="Q111" s="36" t="s">
        <v>25</v>
      </c>
      <c r="R111" s="101" t="s">
        <v>25</v>
      </c>
      <c r="S111" s="36" t="str">
        <f t="shared" si="138"/>
        <v>нд</v>
      </c>
      <c r="T111" s="106" t="str">
        <f t="shared" si="139"/>
        <v>нд</v>
      </c>
      <c r="U111" s="36">
        <f t="shared" si="146"/>
        <v>-2.5000000000000022E-2</v>
      </c>
      <c r="V111" s="106">
        <f t="shared" si="141"/>
        <v>-3.64</v>
      </c>
      <c r="W111" s="103" t="s">
        <v>141</v>
      </c>
    </row>
    <row r="112" spans="1:23" s="59" customFormat="1" ht="35.25" customHeight="1" x14ac:dyDescent="0.25">
      <c r="A112" s="88" t="s">
        <v>213</v>
      </c>
      <c r="B112" s="50" t="s">
        <v>228</v>
      </c>
      <c r="C112" s="90" t="s">
        <v>229</v>
      </c>
      <c r="D112" s="36" t="s">
        <v>25</v>
      </c>
      <c r="E112" s="36" t="s">
        <v>25</v>
      </c>
      <c r="F112" s="36" t="s">
        <v>25</v>
      </c>
      <c r="G112" s="36" t="s">
        <v>25</v>
      </c>
      <c r="H112" s="36" t="s">
        <v>25</v>
      </c>
      <c r="I112" s="36" t="s">
        <v>25</v>
      </c>
      <c r="J112" s="36" t="s">
        <v>25</v>
      </c>
      <c r="K112" s="101" t="s">
        <v>25</v>
      </c>
      <c r="L112" s="36" t="s">
        <v>25</v>
      </c>
      <c r="M112" s="36" t="s">
        <v>25</v>
      </c>
      <c r="N112" s="36" t="s">
        <v>25</v>
      </c>
      <c r="O112" s="36" t="s">
        <v>25</v>
      </c>
      <c r="P112" s="36" t="s">
        <v>25</v>
      </c>
      <c r="Q112" s="36" t="s">
        <v>25</v>
      </c>
      <c r="R112" s="101" t="s">
        <v>25</v>
      </c>
      <c r="S112" s="36" t="str">
        <f t="shared" si="138"/>
        <v>нд</v>
      </c>
      <c r="T112" s="106" t="str">
        <f t="shared" si="139"/>
        <v>нд</v>
      </c>
      <c r="U112" s="36" t="str">
        <f t="shared" si="146"/>
        <v>нд</v>
      </c>
      <c r="V112" s="106" t="str">
        <f t="shared" si="141"/>
        <v>нд</v>
      </c>
      <c r="W112" s="36" t="s">
        <v>25</v>
      </c>
    </row>
    <row r="113" spans="1:23" s="59" customFormat="1" ht="33.75" customHeight="1" x14ac:dyDescent="0.25">
      <c r="A113" s="88" t="s">
        <v>213</v>
      </c>
      <c r="B113" s="39" t="s">
        <v>230</v>
      </c>
      <c r="C113" s="90" t="s">
        <v>231</v>
      </c>
      <c r="D113" s="36" t="s">
        <v>25</v>
      </c>
      <c r="E113" s="36" t="s">
        <v>25</v>
      </c>
      <c r="F113" s="36" t="s">
        <v>25</v>
      </c>
      <c r="G113" s="36" t="s">
        <v>25</v>
      </c>
      <c r="H113" s="36" t="s">
        <v>25</v>
      </c>
      <c r="I113" s="36" t="s">
        <v>25</v>
      </c>
      <c r="J113" s="36" t="s">
        <v>25</v>
      </c>
      <c r="K113" s="101" t="s">
        <v>25</v>
      </c>
      <c r="L113" s="36" t="s">
        <v>25</v>
      </c>
      <c r="M113" s="36" t="s">
        <v>25</v>
      </c>
      <c r="N113" s="36" t="s">
        <v>25</v>
      </c>
      <c r="O113" s="36" t="s">
        <v>25</v>
      </c>
      <c r="P113" s="36" t="s">
        <v>25</v>
      </c>
      <c r="Q113" s="36" t="s">
        <v>25</v>
      </c>
      <c r="R113" s="101" t="s">
        <v>25</v>
      </c>
      <c r="S113" s="36" t="str">
        <f t="shared" si="138"/>
        <v>нд</v>
      </c>
      <c r="T113" s="106" t="str">
        <f t="shared" si="139"/>
        <v>нд</v>
      </c>
      <c r="U113" s="36" t="str">
        <f t="shared" si="146"/>
        <v>нд</v>
      </c>
      <c r="V113" s="106" t="str">
        <f t="shared" si="141"/>
        <v>нд</v>
      </c>
      <c r="W113" s="36" t="s">
        <v>25</v>
      </c>
    </row>
    <row r="114" spans="1:23" ht="33" customHeight="1" x14ac:dyDescent="0.25">
      <c r="A114" s="88" t="s">
        <v>213</v>
      </c>
      <c r="B114" s="91" t="s">
        <v>232</v>
      </c>
      <c r="C114" s="90" t="s">
        <v>233</v>
      </c>
      <c r="D114" s="36">
        <v>0.49099999999999999</v>
      </c>
      <c r="E114" s="36" t="s">
        <v>25</v>
      </c>
      <c r="F114" s="36" t="s">
        <v>25</v>
      </c>
      <c r="G114" s="36" t="s">
        <v>25</v>
      </c>
      <c r="H114" s="36" t="s">
        <v>25</v>
      </c>
      <c r="I114" s="36" t="s">
        <v>25</v>
      </c>
      <c r="J114" s="36" t="s">
        <v>25</v>
      </c>
      <c r="K114" s="101" t="s">
        <v>25</v>
      </c>
      <c r="L114" s="36" t="s">
        <v>25</v>
      </c>
      <c r="M114" s="36" t="s">
        <v>25</v>
      </c>
      <c r="N114" s="36" t="s">
        <v>25</v>
      </c>
      <c r="O114" s="36" t="s">
        <v>25</v>
      </c>
      <c r="P114" s="36" t="s">
        <v>25</v>
      </c>
      <c r="Q114" s="36" t="s">
        <v>25</v>
      </c>
      <c r="R114" s="101" t="s">
        <v>25</v>
      </c>
      <c r="S114" s="36" t="str">
        <f t="shared" si="138"/>
        <v>нд</v>
      </c>
      <c r="T114" s="106" t="str">
        <f t="shared" si="139"/>
        <v>нд</v>
      </c>
      <c r="U114" s="36" t="str">
        <f t="shared" si="146"/>
        <v>нд</v>
      </c>
      <c r="V114" s="106" t="str">
        <f t="shared" si="141"/>
        <v>нд</v>
      </c>
      <c r="W114" s="36" t="s">
        <v>25</v>
      </c>
    </row>
    <row r="115" spans="1:23" ht="30" customHeight="1" x14ac:dyDescent="0.25">
      <c r="A115" s="88" t="s">
        <v>213</v>
      </c>
      <c r="B115" s="91" t="s">
        <v>234</v>
      </c>
      <c r="C115" s="90" t="s">
        <v>235</v>
      </c>
      <c r="D115" s="36">
        <v>0.31200000000000006</v>
      </c>
      <c r="E115" s="36" t="s">
        <v>25</v>
      </c>
      <c r="F115" s="36" t="s">
        <v>25</v>
      </c>
      <c r="G115" s="36" t="s">
        <v>25</v>
      </c>
      <c r="H115" s="36" t="s">
        <v>25</v>
      </c>
      <c r="I115" s="36" t="s">
        <v>25</v>
      </c>
      <c r="J115" s="36" t="s">
        <v>25</v>
      </c>
      <c r="K115" s="101" t="s">
        <v>25</v>
      </c>
      <c r="L115" s="36" t="s">
        <v>25</v>
      </c>
      <c r="M115" s="36" t="s">
        <v>25</v>
      </c>
      <c r="N115" s="36" t="s">
        <v>25</v>
      </c>
      <c r="O115" s="36" t="s">
        <v>25</v>
      </c>
      <c r="P115" s="36" t="s">
        <v>25</v>
      </c>
      <c r="Q115" s="36" t="s">
        <v>25</v>
      </c>
      <c r="R115" s="101" t="s">
        <v>25</v>
      </c>
      <c r="S115" s="36" t="str">
        <f t="shared" si="138"/>
        <v>нд</v>
      </c>
      <c r="T115" s="106" t="str">
        <f t="shared" si="139"/>
        <v>нд</v>
      </c>
      <c r="U115" s="36" t="str">
        <f t="shared" si="146"/>
        <v>нд</v>
      </c>
      <c r="V115" s="106" t="str">
        <f t="shared" si="141"/>
        <v>нд</v>
      </c>
      <c r="W115" s="36" t="s">
        <v>25</v>
      </c>
    </row>
    <row r="116" spans="1:23" ht="28.5" customHeight="1" x14ac:dyDescent="0.25">
      <c r="A116" s="88" t="s">
        <v>213</v>
      </c>
      <c r="B116" s="91" t="s">
        <v>236</v>
      </c>
      <c r="C116" s="90" t="s">
        <v>237</v>
      </c>
      <c r="D116" s="36" t="s">
        <v>25</v>
      </c>
      <c r="E116" s="36" t="s">
        <v>25</v>
      </c>
      <c r="F116" s="36" t="s">
        <v>25</v>
      </c>
      <c r="G116" s="36" t="s">
        <v>25</v>
      </c>
      <c r="H116" s="36" t="s">
        <v>25</v>
      </c>
      <c r="I116" s="36" t="s">
        <v>25</v>
      </c>
      <c r="J116" s="36" t="s">
        <v>25</v>
      </c>
      <c r="K116" s="101" t="s">
        <v>25</v>
      </c>
      <c r="L116" s="36" t="s">
        <v>25</v>
      </c>
      <c r="M116" s="36" t="s">
        <v>25</v>
      </c>
      <c r="N116" s="36" t="s">
        <v>25</v>
      </c>
      <c r="O116" s="36" t="s">
        <v>25</v>
      </c>
      <c r="P116" s="36" t="s">
        <v>25</v>
      </c>
      <c r="Q116" s="36" t="s">
        <v>25</v>
      </c>
      <c r="R116" s="101" t="s">
        <v>25</v>
      </c>
      <c r="S116" s="36" t="str">
        <f t="shared" si="138"/>
        <v>нд</v>
      </c>
      <c r="T116" s="106" t="str">
        <f t="shared" si="139"/>
        <v>нд</v>
      </c>
      <c r="U116" s="36" t="str">
        <f t="shared" si="146"/>
        <v>нд</v>
      </c>
      <c r="V116" s="106" t="str">
        <f t="shared" si="141"/>
        <v>нд</v>
      </c>
      <c r="W116" s="36" t="s">
        <v>25</v>
      </c>
    </row>
    <row r="117" spans="1:23" s="59" customFormat="1" ht="39" customHeight="1" x14ac:dyDescent="0.25">
      <c r="A117" s="88" t="s">
        <v>213</v>
      </c>
      <c r="B117" s="39" t="s">
        <v>238</v>
      </c>
      <c r="C117" s="90" t="s">
        <v>239</v>
      </c>
      <c r="D117" s="36" t="s">
        <v>25</v>
      </c>
      <c r="E117" s="36" t="s">
        <v>25</v>
      </c>
      <c r="F117" s="36" t="s">
        <v>25</v>
      </c>
      <c r="G117" s="36" t="s">
        <v>25</v>
      </c>
      <c r="H117" s="36" t="s">
        <v>25</v>
      </c>
      <c r="I117" s="36" t="s">
        <v>25</v>
      </c>
      <c r="J117" s="36" t="s">
        <v>25</v>
      </c>
      <c r="K117" s="101" t="s">
        <v>25</v>
      </c>
      <c r="L117" s="36" t="s">
        <v>25</v>
      </c>
      <c r="M117" s="36" t="s">
        <v>25</v>
      </c>
      <c r="N117" s="36" t="s">
        <v>25</v>
      </c>
      <c r="O117" s="36" t="s">
        <v>25</v>
      </c>
      <c r="P117" s="36" t="s">
        <v>25</v>
      </c>
      <c r="Q117" s="36" t="s">
        <v>25</v>
      </c>
      <c r="R117" s="101" t="s">
        <v>25</v>
      </c>
      <c r="S117" s="36" t="str">
        <f t="shared" si="138"/>
        <v>нд</v>
      </c>
      <c r="T117" s="106" t="str">
        <f t="shared" si="139"/>
        <v>нд</v>
      </c>
      <c r="U117" s="36" t="str">
        <f t="shared" si="146"/>
        <v>нд</v>
      </c>
      <c r="V117" s="106" t="str">
        <f t="shared" si="141"/>
        <v>нд</v>
      </c>
      <c r="W117" s="36" t="s">
        <v>25</v>
      </c>
    </row>
    <row r="118" spans="1:23" s="59" customFormat="1" ht="39.75" customHeight="1" x14ac:dyDescent="0.25">
      <c r="A118" s="88" t="s">
        <v>213</v>
      </c>
      <c r="B118" s="39" t="s">
        <v>240</v>
      </c>
      <c r="C118" s="90" t="s">
        <v>241</v>
      </c>
      <c r="D118" s="36" t="s">
        <v>25</v>
      </c>
      <c r="E118" s="36" t="s">
        <v>25</v>
      </c>
      <c r="F118" s="36" t="s">
        <v>25</v>
      </c>
      <c r="G118" s="36" t="s">
        <v>25</v>
      </c>
      <c r="H118" s="36" t="s">
        <v>25</v>
      </c>
      <c r="I118" s="36" t="s">
        <v>25</v>
      </c>
      <c r="J118" s="36" t="s">
        <v>25</v>
      </c>
      <c r="K118" s="101" t="s">
        <v>25</v>
      </c>
      <c r="L118" s="36" t="s">
        <v>25</v>
      </c>
      <c r="M118" s="36" t="s">
        <v>25</v>
      </c>
      <c r="N118" s="36" t="s">
        <v>25</v>
      </c>
      <c r="O118" s="36" t="s">
        <v>25</v>
      </c>
      <c r="P118" s="36" t="s">
        <v>25</v>
      </c>
      <c r="Q118" s="36" t="s">
        <v>25</v>
      </c>
      <c r="R118" s="101" t="s">
        <v>25</v>
      </c>
      <c r="S118" s="36" t="str">
        <f t="shared" si="138"/>
        <v>нд</v>
      </c>
      <c r="T118" s="106" t="str">
        <f t="shared" si="139"/>
        <v>нд</v>
      </c>
      <c r="U118" s="36" t="str">
        <f t="shared" si="146"/>
        <v>нд</v>
      </c>
      <c r="V118" s="106" t="str">
        <f t="shared" si="141"/>
        <v>нд</v>
      </c>
      <c r="W118" s="36" t="s">
        <v>25</v>
      </c>
    </row>
    <row r="119" spans="1:23" s="60" customFormat="1" ht="34.5" customHeight="1" x14ac:dyDescent="0.25">
      <c r="A119" s="88" t="s">
        <v>213</v>
      </c>
      <c r="B119" s="39" t="s">
        <v>242</v>
      </c>
      <c r="C119" s="76" t="s">
        <v>243</v>
      </c>
      <c r="D119" s="36">
        <v>0.23299999999999998</v>
      </c>
      <c r="E119" s="36" t="s">
        <v>25</v>
      </c>
      <c r="F119" s="36" t="s">
        <v>25</v>
      </c>
      <c r="G119" s="36" t="s">
        <v>25</v>
      </c>
      <c r="H119" s="36" t="s">
        <v>25</v>
      </c>
      <c r="I119" s="36" t="s">
        <v>25</v>
      </c>
      <c r="J119" s="36" t="s">
        <v>25</v>
      </c>
      <c r="K119" s="101" t="s">
        <v>25</v>
      </c>
      <c r="L119" s="36" t="s">
        <v>25</v>
      </c>
      <c r="M119" s="36" t="s">
        <v>25</v>
      </c>
      <c r="N119" s="36" t="s">
        <v>25</v>
      </c>
      <c r="O119" s="36" t="s">
        <v>25</v>
      </c>
      <c r="P119" s="36" t="s">
        <v>25</v>
      </c>
      <c r="Q119" s="36" t="s">
        <v>25</v>
      </c>
      <c r="R119" s="101" t="s">
        <v>25</v>
      </c>
      <c r="S119" s="36" t="str">
        <f t="shared" si="138"/>
        <v>нд</v>
      </c>
      <c r="T119" s="106" t="str">
        <f t="shared" si="139"/>
        <v>нд</v>
      </c>
      <c r="U119" s="36" t="str">
        <f t="shared" si="146"/>
        <v>нд</v>
      </c>
      <c r="V119" s="106" t="str">
        <f t="shared" si="141"/>
        <v>нд</v>
      </c>
      <c r="W119" s="36" t="s">
        <v>25</v>
      </c>
    </row>
    <row r="120" spans="1:23" s="60" customFormat="1" ht="41.25" customHeight="1" x14ac:dyDescent="0.25">
      <c r="A120" s="88" t="s">
        <v>213</v>
      </c>
      <c r="B120" s="39" t="s">
        <v>244</v>
      </c>
      <c r="C120" s="76" t="s">
        <v>245</v>
      </c>
      <c r="D120" s="36" t="s">
        <v>25</v>
      </c>
      <c r="E120" s="36" t="s">
        <v>25</v>
      </c>
      <c r="F120" s="36" t="s">
        <v>25</v>
      </c>
      <c r="G120" s="36" t="s">
        <v>25</v>
      </c>
      <c r="H120" s="36" t="s">
        <v>25</v>
      </c>
      <c r="I120" s="36" t="s">
        <v>25</v>
      </c>
      <c r="J120" s="36" t="s">
        <v>25</v>
      </c>
      <c r="K120" s="101" t="s">
        <v>25</v>
      </c>
      <c r="L120" s="36" t="s">
        <v>25</v>
      </c>
      <c r="M120" s="36" t="s">
        <v>25</v>
      </c>
      <c r="N120" s="36" t="s">
        <v>25</v>
      </c>
      <c r="O120" s="36" t="s">
        <v>25</v>
      </c>
      <c r="P120" s="36" t="s">
        <v>25</v>
      </c>
      <c r="Q120" s="36" t="s">
        <v>25</v>
      </c>
      <c r="R120" s="101" t="s">
        <v>25</v>
      </c>
      <c r="S120" s="36" t="str">
        <f t="shared" si="138"/>
        <v>нд</v>
      </c>
      <c r="T120" s="106" t="str">
        <f t="shared" si="139"/>
        <v>нд</v>
      </c>
      <c r="U120" s="36" t="str">
        <f t="shared" si="146"/>
        <v>нд</v>
      </c>
      <c r="V120" s="106" t="str">
        <f t="shared" si="141"/>
        <v>нд</v>
      </c>
      <c r="W120" s="36" t="s">
        <v>25</v>
      </c>
    </row>
    <row r="121" spans="1:23" s="59" customFormat="1" ht="36.75" customHeight="1" x14ac:dyDescent="0.25">
      <c r="A121" s="88" t="s">
        <v>213</v>
      </c>
      <c r="B121" s="91" t="s">
        <v>246</v>
      </c>
      <c r="C121" s="90" t="s">
        <v>247</v>
      </c>
      <c r="D121" s="36">
        <v>0.65200000000000002</v>
      </c>
      <c r="E121" s="36" t="s">
        <v>25</v>
      </c>
      <c r="F121" s="36" t="s">
        <v>25</v>
      </c>
      <c r="G121" s="36" t="s">
        <v>25</v>
      </c>
      <c r="H121" s="36" t="s">
        <v>25</v>
      </c>
      <c r="I121" s="36" t="s">
        <v>25</v>
      </c>
      <c r="J121" s="36" t="s">
        <v>25</v>
      </c>
      <c r="K121" s="101" t="s">
        <v>25</v>
      </c>
      <c r="L121" s="36" t="s">
        <v>25</v>
      </c>
      <c r="M121" s="36" t="s">
        <v>25</v>
      </c>
      <c r="N121" s="36" t="s">
        <v>25</v>
      </c>
      <c r="O121" s="36" t="s">
        <v>25</v>
      </c>
      <c r="P121" s="36" t="s">
        <v>25</v>
      </c>
      <c r="Q121" s="36" t="s">
        <v>25</v>
      </c>
      <c r="R121" s="101" t="s">
        <v>25</v>
      </c>
      <c r="S121" s="36" t="str">
        <f t="shared" si="138"/>
        <v>нд</v>
      </c>
      <c r="T121" s="106" t="str">
        <f t="shared" si="139"/>
        <v>нд</v>
      </c>
      <c r="U121" s="36" t="str">
        <f t="shared" si="146"/>
        <v>нд</v>
      </c>
      <c r="V121" s="106" t="str">
        <f t="shared" si="141"/>
        <v>нд</v>
      </c>
      <c r="W121" s="36" t="s">
        <v>25</v>
      </c>
    </row>
    <row r="122" spans="1:23" s="59" customFormat="1" ht="32.25" customHeight="1" x14ac:dyDescent="0.25">
      <c r="A122" s="88" t="s">
        <v>213</v>
      </c>
      <c r="B122" s="91" t="s">
        <v>248</v>
      </c>
      <c r="C122" s="90" t="s">
        <v>249</v>
      </c>
      <c r="D122" s="36" t="s">
        <v>25</v>
      </c>
      <c r="E122" s="36" t="s">
        <v>25</v>
      </c>
      <c r="F122" s="36" t="s">
        <v>25</v>
      </c>
      <c r="G122" s="36" t="s">
        <v>25</v>
      </c>
      <c r="H122" s="36" t="s">
        <v>25</v>
      </c>
      <c r="I122" s="36" t="s">
        <v>25</v>
      </c>
      <c r="J122" s="36" t="s">
        <v>25</v>
      </c>
      <c r="K122" s="101" t="s">
        <v>25</v>
      </c>
      <c r="L122" s="36" t="s">
        <v>25</v>
      </c>
      <c r="M122" s="36" t="s">
        <v>25</v>
      </c>
      <c r="N122" s="36" t="s">
        <v>25</v>
      </c>
      <c r="O122" s="36" t="s">
        <v>25</v>
      </c>
      <c r="P122" s="36" t="s">
        <v>25</v>
      </c>
      <c r="Q122" s="36" t="s">
        <v>25</v>
      </c>
      <c r="R122" s="101" t="s">
        <v>25</v>
      </c>
      <c r="S122" s="36" t="str">
        <f t="shared" si="138"/>
        <v>нд</v>
      </c>
      <c r="T122" s="106" t="str">
        <f t="shared" si="139"/>
        <v>нд</v>
      </c>
      <c r="U122" s="36" t="str">
        <f t="shared" si="146"/>
        <v>нд</v>
      </c>
      <c r="V122" s="106" t="str">
        <f t="shared" si="141"/>
        <v>нд</v>
      </c>
      <c r="W122" s="36" t="s">
        <v>25</v>
      </c>
    </row>
    <row r="123" spans="1:23" s="59" customFormat="1" ht="33" customHeight="1" x14ac:dyDescent="0.25">
      <c r="A123" s="88" t="s">
        <v>213</v>
      </c>
      <c r="B123" s="91" t="s">
        <v>250</v>
      </c>
      <c r="C123" s="90" t="s">
        <v>251</v>
      </c>
      <c r="D123" s="36">
        <v>1.355</v>
      </c>
      <c r="E123" s="36" t="s">
        <v>25</v>
      </c>
      <c r="F123" s="36" t="s">
        <v>25</v>
      </c>
      <c r="G123" s="36" t="s">
        <v>25</v>
      </c>
      <c r="H123" s="36" t="s">
        <v>25</v>
      </c>
      <c r="I123" s="36" t="s">
        <v>25</v>
      </c>
      <c r="J123" s="36" t="s">
        <v>25</v>
      </c>
      <c r="K123" s="101" t="s">
        <v>25</v>
      </c>
      <c r="L123" s="36" t="s">
        <v>25</v>
      </c>
      <c r="M123" s="36" t="s">
        <v>25</v>
      </c>
      <c r="N123" s="36" t="s">
        <v>25</v>
      </c>
      <c r="O123" s="36" t="s">
        <v>25</v>
      </c>
      <c r="P123" s="36" t="s">
        <v>25</v>
      </c>
      <c r="Q123" s="36" t="s">
        <v>25</v>
      </c>
      <c r="R123" s="101" t="s">
        <v>25</v>
      </c>
      <c r="S123" s="36" t="str">
        <f t="shared" si="138"/>
        <v>нд</v>
      </c>
      <c r="T123" s="106" t="str">
        <f t="shared" si="139"/>
        <v>нд</v>
      </c>
      <c r="U123" s="36" t="str">
        <f t="shared" si="146"/>
        <v>нд</v>
      </c>
      <c r="V123" s="106" t="str">
        <f t="shared" si="141"/>
        <v>нд</v>
      </c>
      <c r="W123" s="36" t="s">
        <v>25</v>
      </c>
    </row>
    <row r="124" spans="1:23" s="59" customFormat="1" ht="37.5" customHeight="1" x14ac:dyDescent="0.25">
      <c r="A124" s="88" t="s">
        <v>213</v>
      </c>
      <c r="B124" s="91" t="s">
        <v>252</v>
      </c>
      <c r="C124" s="90" t="s">
        <v>253</v>
      </c>
      <c r="D124" s="36">
        <v>0.78800000000000003</v>
      </c>
      <c r="E124" s="36" t="s">
        <v>25</v>
      </c>
      <c r="F124" s="36" t="s">
        <v>25</v>
      </c>
      <c r="G124" s="36" t="s">
        <v>25</v>
      </c>
      <c r="H124" s="36" t="s">
        <v>25</v>
      </c>
      <c r="I124" s="36" t="s">
        <v>25</v>
      </c>
      <c r="J124" s="36" t="s">
        <v>25</v>
      </c>
      <c r="K124" s="101" t="s">
        <v>25</v>
      </c>
      <c r="L124" s="36" t="s">
        <v>25</v>
      </c>
      <c r="M124" s="36" t="s">
        <v>25</v>
      </c>
      <c r="N124" s="36" t="s">
        <v>25</v>
      </c>
      <c r="O124" s="36" t="s">
        <v>25</v>
      </c>
      <c r="P124" s="36" t="s">
        <v>25</v>
      </c>
      <c r="Q124" s="36" t="s">
        <v>25</v>
      </c>
      <c r="R124" s="101" t="s">
        <v>25</v>
      </c>
      <c r="S124" s="36" t="str">
        <f t="shared" si="138"/>
        <v>нд</v>
      </c>
      <c r="T124" s="106" t="str">
        <f t="shared" si="139"/>
        <v>нд</v>
      </c>
      <c r="U124" s="36" t="str">
        <f t="shared" si="146"/>
        <v>нд</v>
      </c>
      <c r="V124" s="106" t="str">
        <f t="shared" si="141"/>
        <v>нд</v>
      </c>
      <c r="W124" s="36" t="s">
        <v>25</v>
      </c>
    </row>
    <row r="125" spans="1:23" s="59" customFormat="1" ht="42.75" customHeight="1" x14ac:dyDescent="0.25">
      <c r="A125" s="88" t="s">
        <v>213</v>
      </c>
      <c r="B125" s="39" t="s">
        <v>254</v>
      </c>
      <c r="C125" s="90" t="s">
        <v>255</v>
      </c>
      <c r="D125" s="36" t="s">
        <v>25</v>
      </c>
      <c r="E125" s="36" t="s">
        <v>25</v>
      </c>
      <c r="F125" s="36" t="s">
        <v>25</v>
      </c>
      <c r="G125" s="36" t="s">
        <v>25</v>
      </c>
      <c r="H125" s="36" t="s">
        <v>25</v>
      </c>
      <c r="I125" s="36" t="s">
        <v>25</v>
      </c>
      <c r="J125" s="36" t="s">
        <v>25</v>
      </c>
      <c r="K125" s="101" t="s">
        <v>25</v>
      </c>
      <c r="L125" s="36" t="s">
        <v>25</v>
      </c>
      <c r="M125" s="36" t="s">
        <v>25</v>
      </c>
      <c r="N125" s="36" t="s">
        <v>25</v>
      </c>
      <c r="O125" s="36" t="s">
        <v>25</v>
      </c>
      <c r="P125" s="36" t="s">
        <v>25</v>
      </c>
      <c r="Q125" s="36" t="s">
        <v>25</v>
      </c>
      <c r="R125" s="101" t="s">
        <v>25</v>
      </c>
      <c r="S125" s="36" t="str">
        <f t="shared" si="138"/>
        <v>нд</v>
      </c>
      <c r="T125" s="106" t="str">
        <f t="shared" si="139"/>
        <v>нд</v>
      </c>
      <c r="U125" s="36" t="str">
        <f t="shared" si="146"/>
        <v>нд</v>
      </c>
      <c r="V125" s="106" t="str">
        <f t="shared" si="141"/>
        <v>нд</v>
      </c>
      <c r="W125" s="36" t="s">
        <v>25</v>
      </c>
    </row>
    <row r="126" spans="1:23" s="59" customFormat="1" ht="42.75" customHeight="1" x14ac:dyDescent="0.25">
      <c r="A126" s="88" t="s">
        <v>213</v>
      </c>
      <c r="B126" s="39" t="s">
        <v>256</v>
      </c>
      <c r="C126" s="90" t="s">
        <v>257</v>
      </c>
      <c r="D126" s="36" t="s">
        <v>25</v>
      </c>
      <c r="E126" s="36" t="s">
        <v>25</v>
      </c>
      <c r="F126" s="36" t="s">
        <v>25</v>
      </c>
      <c r="G126" s="36" t="s">
        <v>25</v>
      </c>
      <c r="H126" s="36" t="s">
        <v>25</v>
      </c>
      <c r="I126" s="36" t="s">
        <v>25</v>
      </c>
      <c r="J126" s="36" t="s">
        <v>25</v>
      </c>
      <c r="K126" s="101" t="s">
        <v>25</v>
      </c>
      <c r="L126" s="36" t="s">
        <v>25</v>
      </c>
      <c r="M126" s="36" t="s">
        <v>25</v>
      </c>
      <c r="N126" s="36" t="s">
        <v>25</v>
      </c>
      <c r="O126" s="36" t="s">
        <v>25</v>
      </c>
      <c r="P126" s="36" t="s">
        <v>25</v>
      </c>
      <c r="Q126" s="36" t="s">
        <v>25</v>
      </c>
      <c r="R126" s="101" t="s">
        <v>25</v>
      </c>
      <c r="S126" s="36" t="str">
        <f t="shared" si="138"/>
        <v>нд</v>
      </c>
      <c r="T126" s="106" t="str">
        <f t="shared" si="139"/>
        <v>нд</v>
      </c>
      <c r="U126" s="36" t="str">
        <f t="shared" si="146"/>
        <v>нд</v>
      </c>
      <c r="V126" s="106" t="str">
        <f t="shared" si="141"/>
        <v>нд</v>
      </c>
      <c r="W126" s="36" t="s">
        <v>25</v>
      </c>
    </row>
    <row r="127" spans="1:23" s="59" customFormat="1" ht="46.9" customHeight="1" x14ac:dyDescent="0.25">
      <c r="A127" s="47" t="s">
        <v>94</v>
      </c>
      <c r="B127" s="48" t="s">
        <v>95</v>
      </c>
      <c r="C127" s="49" t="s">
        <v>24</v>
      </c>
      <c r="D127" s="49" t="str">
        <f t="shared" ref="D127" si="164">IF(NOT(SUM(D128)=0),SUM(D128),"нд")</f>
        <v>нд</v>
      </c>
      <c r="E127" s="49" t="str">
        <f t="shared" ref="E127:R127" si="165">IF(NOT(SUM(E128)=0),SUM(E128),"нд")</f>
        <v>нд</v>
      </c>
      <c r="F127" s="49" t="str">
        <f t="shared" si="165"/>
        <v>нд</v>
      </c>
      <c r="G127" s="49" t="str">
        <f t="shared" si="165"/>
        <v>нд</v>
      </c>
      <c r="H127" s="49" t="str">
        <f t="shared" si="165"/>
        <v>нд</v>
      </c>
      <c r="I127" s="49" t="str">
        <f t="shared" si="165"/>
        <v>нд</v>
      </c>
      <c r="J127" s="49" t="str">
        <f t="shared" si="165"/>
        <v>нд</v>
      </c>
      <c r="K127" s="49" t="str">
        <f t="shared" si="165"/>
        <v>нд</v>
      </c>
      <c r="L127" s="49" t="str">
        <f t="shared" si="165"/>
        <v>нд</v>
      </c>
      <c r="M127" s="49" t="str">
        <f t="shared" ref="M127" si="166">IF(NOT(SUM(M128)=0),SUM(M128),"нд")</f>
        <v>нд</v>
      </c>
      <c r="N127" s="49" t="str">
        <f t="shared" si="165"/>
        <v>нд</v>
      </c>
      <c r="O127" s="49" t="str">
        <f t="shared" si="165"/>
        <v>нд</v>
      </c>
      <c r="P127" s="49" t="str">
        <f t="shared" si="165"/>
        <v>нд</v>
      </c>
      <c r="Q127" s="49" t="str">
        <f t="shared" si="165"/>
        <v>нд</v>
      </c>
      <c r="R127" s="49" t="str">
        <f t="shared" si="165"/>
        <v>нд</v>
      </c>
      <c r="S127" s="49" t="str">
        <f t="shared" si="138"/>
        <v>нд</v>
      </c>
      <c r="T127" s="49" t="str">
        <f t="shared" si="139"/>
        <v>нд</v>
      </c>
      <c r="U127" s="49" t="str">
        <f t="shared" si="146"/>
        <v>нд</v>
      </c>
      <c r="V127" s="49" t="str">
        <f t="shared" si="141"/>
        <v>нд</v>
      </c>
      <c r="W127" s="49" t="s">
        <v>25</v>
      </c>
    </row>
    <row r="128" spans="1:23" s="60" customFormat="1" ht="19.5" customHeight="1" x14ac:dyDescent="0.25">
      <c r="A128" s="38" t="s">
        <v>25</v>
      </c>
      <c r="B128" s="38" t="s">
        <v>25</v>
      </c>
      <c r="C128" s="38" t="s">
        <v>25</v>
      </c>
      <c r="D128" s="36" t="s">
        <v>25</v>
      </c>
      <c r="E128" s="38" t="s">
        <v>25</v>
      </c>
      <c r="F128" s="38" t="s">
        <v>25</v>
      </c>
      <c r="G128" s="38" t="s">
        <v>25</v>
      </c>
      <c r="H128" s="38" t="s">
        <v>25</v>
      </c>
      <c r="I128" s="38" t="s">
        <v>25</v>
      </c>
      <c r="J128" s="38" t="s">
        <v>25</v>
      </c>
      <c r="K128" s="123" t="s">
        <v>25</v>
      </c>
      <c r="L128" s="38" t="s">
        <v>25</v>
      </c>
      <c r="M128" s="38" t="s">
        <v>25</v>
      </c>
      <c r="N128" s="38" t="s">
        <v>25</v>
      </c>
      <c r="O128" s="38" t="s">
        <v>25</v>
      </c>
      <c r="P128" s="38" t="s">
        <v>25</v>
      </c>
      <c r="Q128" s="38" t="s">
        <v>25</v>
      </c>
      <c r="R128" s="123" t="s">
        <v>25</v>
      </c>
      <c r="S128" s="36" t="str">
        <f t="shared" si="138"/>
        <v>нд</v>
      </c>
      <c r="T128" s="38" t="str">
        <f t="shared" si="139"/>
        <v>нд</v>
      </c>
      <c r="U128" s="36" t="str">
        <f t="shared" si="146"/>
        <v>нд</v>
      </c>
      <c r="V128" s="38" t="str">
        <f t="shared" si="141"/>
        <v>нд</v>
      </c>
      <c r="W128" s="38" t="s">
        <v>25</v>
      </c>
    </row>
    <row r="129" spans="1:23" ht="45.75" customHeight="1" x14ac:dyDescent="0.25">
      <c r="A129" s="44" t="s">
        <v>96</v>
      </c>
      <c r="B129" s="45" t="s">
        <v>97</v>
      </c>
      <c r="C129" s="46" t="s">
        <v>24</v>
      </c>
      <c r="D129" s="80">
        <f t="shared" ref="D129:E129" si="167">IF(NOT(SUM(D130,D132,D134,D136,D138,D140,D147,D149)=0),SUM(D130,D132,D134,D136,D138,D140,D147,D149),"нд")</f>
        <v>35.268999999999998</v>
      </c>
      <c r="E129" s="80" t="str">
        <f t="shared" si="167"/>
        <v>нд</v>
      </c>
      <c r="F129" s="80">
        <f t="shared" ref="F129:L129" si="168">IF(NOT(SUM(F130,F132,F134,F136,F138,F140,F147,F149)=0),SUM(F130,F132,F134,F136,F138,F140,F147,F149),"нд")</f>
        <v>14.494999999999999</v>
      </c>
      <c r="G129" s="80" t="str">
        <f t="shared" si="168"/>
        <v>нд</v>
      </c>
      <c r="H129" s="80" t="str">
        <f t="shared" si="168"/>
        <v>нд</v>
      </c>
      <c r="I129" s="80" t="str">
        <f t="shared" ref="I129:K129" si="169">IF(NOT(SUM(I130,I132,I134,I136,I138,I140,I147,I149)=0),SUM(I130,I132,I134,I136,I138,I140,I147,I149),"нд")</f>
        <v>нд</v>
      </c>
      <c r="J129" s="80" t="str">
        <f t="shared" si="169"/>
        <v>нд</v>
      </c>
      <c r="K129" s="119">
        <f t="shared" si="169"/>
        <v>2</v>
      </c>
      <c r="L129" s="80" t="str">
        <f t="shared" si="168"/>
        <v>нд</v>
      </c>
      <c r="M129" s="80">
        <f t="shared" ref="M129:R129" si="170">IF(NOT(SUM(M130,M132,M134,M136,M138,M140,M147,M149)=0),SUM(M130,M132,M134,M136,M138,M140,M147,M149),"нд")</f>
        <v>14.473000000000001</v>
      </c>
      <c r="N129" s="80" t="str">
        <f t="shared" si="170"/>
        <v>нд</v>
      </c>
      <c r="O129" s="80" t="str">
        <f t="shared" si="170"/>
        <v>нд</v>
      </c>
      <c r="P129" s="80" t="str">
        <f t="shared" si="170"/>
        <v>нд</v>
      </c>
      <c r="Q129" s="80" t="str">
        <f t="shared" si="170"/>
        <v>нд</v>
      </c>
      <c r="R129" s="119">
        <f t="shared" si="170"/>
        <v>2</v>
      </c>
      <c r="S129" s="80" t="str">
        <f t="shared" si="138"/>
        <v>нд</v>
      </c>
      <c r="T129" s="107" t="str">
        <f t="shared" si="139"/>
        <v>нд</v>
      </c>
      <c r="U129" s="80">
        <f t="shared" si="146"/>
        <v>-2.1999999999998465E-2</v>
      </c>
      <c r="V129" s="107">
        <f t="shared" si="141"/>
        <v>-0.15</v>
      </c>
      <c r="W129" s="80" t="s">
        <v>25</v>
      </c>
    </row>
    <row r="130" spans="1:23" ht="31.5" x14ac:dyDescent="0.25">
      <c r="A130" s="47" t="s">
        <v>98</v>
      </c>
      <c r="B130" s="48" t="s">
        <v>99</v>
      </c>
      <c r="C130" s="49" t="s">
        <v>24</v>
      </c>
      <c r="D130" s="49" t="str">
        <f t="shared" ref="D130" si="171">IF(NOT(SUM(D131)=0),SUM(D131),"нд")</f>
        <v>нд</v>
      </c>
      <c r="E130" s="49" t="str">
        <f t="shared" ref="E130:R130" si="172">IF(NOT(SUM(E131)=0),SUM(E131),"нд")</f>
        <v>нд</v>
      </c>
      <c r="F130" s="49" t="str">
        <f t="shared" si="172"/>
        <v>нд</v>
      </c>
      <c r="G130" s="49" t="str">
        <f t="shared" si="172"/>
        <v>нд</v>
      </c>
      <c r="H130" s="49" t="str">
        <f t="shared" si="172"/>
        <v>нд</v>
      </c>
      <c r="I130" s="49" t="str">
        <f t="shared" si="172"/>
        <v>нд</v>
      </c>
      <c r="J130" s="49" t="str">
        <f t="shared" si="172"/>
        <v>нд</v>
      </c>
      <c r="K130" s="49" t="str">
        <f t="shared" si="172"/>
        <v>нд</v>
      </c>
      <c r="L130" s="49" t="str">
        <f t="shared" si="172"/>
        <v>нд</v>
      </c>
      <c r="M130" s="49" t="str">
        <f t="shared" ref="M130" si="173">IF(NOT(SUM(M131)=0),SUM(M131),"нд")</f>
        <v>нд</v>
      </c>
      <c r="N130" s="49" t="str">
        <f t="shared" si="172"/>
        <v>нд</v>
      </c>
      <c r="O130" s="49" t="str">
        <f t="shared" si="172"/>
        <v>нд</v>
      </c>
      <c r="P130" s="49" t="str">
        <f t="shared" si="172"/>
        <v>нд</v>
      </c>
      <c r="Q130" s="49" t="str">
        <f t="shared" si="172"/>
        <v>нд</v>
      </c>
      <c r="R130" s="49" t="str">
        <f t="shared" si="172"/>
        <v>нд</v>
      </c>
      <c r="S130" s="49" t="str">
        <f t="shared" si="138"/>
        <v>нд</v>
      </c>
      <c r="T130" s="108" t="str">
        <f t="shared" si="139"/>
        <v>нд</v>
      </c>
      <c r="U130" s="49" t="str">
        <f t="shared" si="146"/>
        <v>нд</v>
      </c>
      <c r="V130" s="108" t="str">
        <f t="shared" si="141"/>
        <v>нд</v>
      </c>
      <c r="W130" s="49" t="s">
        <v>25</v>
      </c>
    </row>
    <row r="131" spans="1:23" ht="15.75" customHeight="1" x14ac:dyDescent="0.25">
      <c r="A131" s="38" t="s">
        <v>25</v>
      </c>
      <c r="B131" s="38" t="s">
        <v>25</v>
      </c>
      <c r="C131" s="38" t="s">
        <v>25</v>
      </c>
      <c r="D131" s="36" t="s">
        <v>25</v>
      </c>
      <c r="E131" s="38" t="s">
        <v>25</v>
      </c>
      <c r="F131" s="38" t="s">
        <v>25</v>
      </c>
      <c r="G131" s="38" t="s">
        <v>25</v>
      </c>
      <c r="H131" s="38" t="s">
        <v>25</v>
      </c>
      <c r="I131" s="38" t="s">
        <v>25</v>
      </c>
      <c r="J131" s="38" t="s">
        <v>25</v>
      </c>
      <c r="K131" s="123" t="s">
        <v>25</v>
      </c>
      <c r="L131" s="38" t="s">
        <v>25</v>
      </c>
      <c r="M131" s="38" t="s">
        <v>25</v>
      </c>
      <c r="N131" s="38" t="s">
        <v>25</v>
      </c>
      <c r="O131" s="38" t="s">
        <v>25</v>
      </c>
      <c r="P131" s="38" t="s">
        <v>25</v>
      </c>
      <c r="Q131" s="38" t="s">
        <v>25</v>
      </c>
      <c r="R131" s="123" t="s">
        <v>25</v>
      </c>
      <c r="S131" s="36" t="str">
        <f t="shared" si="138"/>
        <v>нд</v>
      </c>
      <c r="T131" s="109" t="str">
        <f t="shared" si="139"/>
        <v>нд</v>
      </c>
      <c r="U131" s="36" t="str">
        <f t="shared" si="146"/>
        <v>нд</v>
      </c>
      <c r="V131" s="109" t="str">
        <f t="shared" si="141"/>
        <v>нд</v>
      </c>
      <c r="W131" s="38" t="s">
        <v>25</v>
      </c>
    </row>
    <row r="132" spans="1:23" ht="31.5" x14ac:dyDescent="0.25">
      <c r="A132" s="47" t="s">
        <v>100</v>
      </c>
      <c r="B132" s="48" t="s">
        <v>101</v>
      </c>
      <c r="C132" s="49" t="s">
        <v>24</v>
      </c>
      <c r="D132" s="49" t="str">
        <f t="shared" ref="D132" si="174">IF(NOT(SUM(D133)=0),SUM(D133),"нд")</f>
        <v>нд</v>
      </c>
      <c r="E132" s="49" t="str">
        <f t="shared" ref="E132:R132" si="175">IF(NOT(SUM(E133)=0),SUM(E133),"нд")</f>
        <v>нд</v>
      </c>
      <c r="F132" s="49" t="str">
        <f t="shared" si="175"/>
        <v>нд</v>
      </c>
      <c r="G132" s="49" t="str">
        <f t="shared" si="175"/>
        <v>нд</v>
      </c>
      <c r="H132" s="49" t="str">
        <f t="shared" si="175"/>
        <v>нд</v>
      </c>
      <c r="I132" s="49" t="str">
        <f t="shared" si="175"/>
        <v>нд</v>
      </c>
      <c r="J132" s="49" t="str">
        <f t="shared" si="175"/>
        <v>нд</v>
      </c>
      <c r="K132" s="49" t="str">
        <f t="shared" si="175"/>
        <v>нд</v>
      </c>
      <c r="L132" s="49" t="str">
        <f t="shared" si="175"/>
        <v>нд</v>
      </c>
      <c r="M132" s="49" t="str">
        <f t="shared" ref="M132" si="176">IF(NOT(SUM(M133)=0),SUM(M133),"нд")</f>
        <v>нд</v>
      </c>
      <c r="N132" s="49" t="str">
        <f t="shared" si="175"/>
        <v>нд</v>
      </c>
      <c r="O132" s="49" t="str">
        <f t="shared" si="175"/>
        <v>нд</v>
      </c>
      <c r="P132" s="49" t="str">
        <f t="shared" si="175"/>
        <v>нд</v>
      </c>
      <c r="Q132" s="49" t="str">
        <f t="shared" si="175"/>
        <v>нд</v>
      </c>
      <c r="R132" s="49" t="str">
        <f t="shared" si="175"/>
        <v>нд</v>
      </c>
      <c r="S132" s="49" t="str">
        <f t="shared" si="138"/>
        <v>нд</v>
      </c>
      <c r="T132" s="108" t="str">
        <f t="shared" si="139"/>
        <v>нд</v>
      </c>
      <c r="U132" s="49" t="str">
        <f t="shared" si="146"/>
        <v>нд</v>
      </c>
      <c r="V132" s="108" t="str">
        <f t="shared" si="141"/>
        <v>нд</v>
      </c>
      <c r="W132" s="49" t="s">
        <v>25</v>
      </c>
    </row>
    <row r="133" spans="1:23" x14ac:dyDescent="0.25">
      <c r="A133" s="38" t="s">
        <v>25</v>
      </c>
      <c r="B133" s="38" t="s">
        <v>25</v>
      </c>
      <c r="C133" s="38" t="s">
        <v>25</v>
      </c>
      <c r="D133" s="36" t="s">
        <v>25</v>
      </c>
      <c r="E133" s="38" t="s">
        <v>25</v>
      </c>
      <c r="F133" s="38" t="s">
        <v>25</v>
      </c>
      <c r="G133" s="38" t="s">
        <v>25</v>
      </c>
      <c r="H133" s="38" t="s">
        <v>25</v>
      </c>
      <c r="I133" s="38" t="s">
        <v>25</v>
      </c>
      <c r="J133" s="38" t="s">
        <v>25</v>
      </c>
      <c r="K133" s="123" t="s">
        <v>25</v>
      </c>
      <c r="L133" s="38" t="s">
        <v>25</v>
      </c>
      <c r="M133" s="38" t="s">
        <v>25</v>
      </c>
      <c r="N133" s="38" t="s">
        <v>25</v>
      </c>
      <c r="O133" s="38" t="s">
        <v>25</v>
      </c>
      <c r="P133" s="38" t="s">
        <v>25</v>
      </c>
      <c r="Q133" s="38" t="s">
        <v>25</v>
      </c>
      <c r="R133" s="123" t="s">
        <v>25</v>
      </c>
      <c r="S133" s="36" t="str">
        <f t="shared" si="138"/>
        <v>нд</v>
      </c>
      <c r="T133" s="109" t="str">
        <f t="shared" si="139"/>
        <v>нд</v>
      </c>
      <c r="U133" s="36" t="str">
        <f t="shared" si="146"/>
        <v>нд</v>
      </c>
      <c r="V133" s="109" t="str">
        <f t="shared" si="141"/>
        <v>нд</v>
      </c>
      <c r="W133" s="38" t="s">
        <v>25</v>
      </c>
    </row>
    <row r="134" spans="1:23" ht="35.25" customHeight="1" x14ac:dyDescent="0.25">
      <c r="A134" s="47" t="s">
        <v>102</v>
      </c>
      <c r="B134" s="48" t="s">
        <v>103</v>
      </c>
      <c r="C134" s="49" t="s">
        <v>24</v>
      </c>
      <c r="D134" s="49" t="str">
        <f t="shared" ref="D134" si="177">IF(NOT(SUM(D135)=0),SUM(D135),"нд")</f>
        <v>нд</v>
      </c>
      <c r="E134" s="49" t="str">
        <f t="shared" ref="E134:R134" si="178">IF(NOT(SUM(E135)=0),SUM(E135),"нд")</f>
        <v>нд</v>
      </c>
      <c r="F134" s="49" t="str">
        <f t="shared" si="178"/>
        <v>нд</v>
      </c>
      <c r="G134" s="49" t="str">
        <f t="shared" si="178"/>
        <v>нд</v>
      </c>
      <c r="H134" s="49" t="str">
        <f t="shared" si="178"/>
        <v>нд</v>
      </c>
      <c r="I134" s="49" t="str">
        <f t="shared" si="178"/>
        <v>нд</v>
      </c>
      <c r="J134" s="49" t="str">
        <f t="shared" si="178"/>
        <v>нд</v>
      </c>
      <c r="K134" s="49" t="str">
        <f t="shared" si="178"/>
        <v>нд</v>
      </c>
      <c r="L134" s="49" t="str">
        <f t="shared" si="178"/>
        <v>нд</v>
      </c>
      <c r="M134" s="49" t="str">
        <f t="shared" ref="M134" si="179">IF(NOT(SUM(M135)=0),SUM(M135),"нд")</f>
        <v>нд</v>
      </c>
      <c r="N134" s="49" t="str">
        <f t="shared" si="178"/>
        <v>нд</v>
      </c>
      <c r="O134" s="49" t="str">
        <f t="shared" si="178"/>
        <v>нд</v>
      </c>
      <c r="P134" s="49" t="str">
        <f t="shared" si="178"/>
        <v>нд</v>
      </c>
      <c r="Q134" s="49" t="str">
        <f t="shared" si="178"/>
        <v>нд</v>
      </c>
      <c r="R134" s="49" t="str">
        <f t="shared" si="178"/>
        <v>нд</v>
      </c>
      <c r="S134" s="49" t="str">
        <f t="shared" si="138"/>
        <v>нд</v>
      </c>
      <c r="T134" s="108" t="str">
        <f t="shared" si="139"/>
        <v>нд</v>
      </c>
      <c r="U134" s="49" t="str">
        <f t="shared" si="146"/>
        <v>нд</v>
      </c>
      <c r="V134" s="108" t="str">
        <f t="shared" si="141"/>
        <v>нд</v>
      </c>
      <c r="W134" s="49" t="s">
        <v>25</v>
      </c>
    </row>
    <row r="135" spans="1:23" x14ac:dyDescent="0.25">
      <c r="A135" s="38" t="s">
        <v>25</v>
      </c>
      <c r="B135" s="38" t="s">
        <v>25</v>
      </c>
      <c r="C135" s="38" t="s">
        <v>25</v>
      </c>
      <c r="D135" s="36" t="s">
        <v>25</v>
      </c>
      <c r="E135" s="38" t="s">
        <v>25</v>
      </c>
      <c r="F135" s="38" t="s">
        <v>25</v>
      </c>
      <c r="G135" s="38" t="s">
        <v>25</v>
      </c>
      <c r="H135" s="38" t="s">
        <v>25</v>
      </c>
      <c r="I135" s="38" t="s">
        <v>25</v>
      </c>
      <c r="J135" s="38" t="s">
        <v>25</v>
      </c>
      <c r="K135" s="123" t="s">
        <v>25</v>
      </c>
      <c r="L135" s="38" t="s">
        <v>25</v>
      </c>
      <c r="M135" s="38" t="s">
        <v>25</v>
      </c>
      <c r="N135" s="38" t="s">
        <v>25</v>
      </c>
      <c r="O135" s="38" t="s">
        <v>25</v>
      </c>
      <c r="P135" s="38" t="s">
        <v>25</v>
      </c>
      <c r="Q135" s="38" t="s">
        <v>25</v>
      </c>
      <c r="R135" s="123" t="s">
        <v>25</v>
      </c>
      <c r="S135" s="36" t="str">
        <f t="shared" si="138"/>
        <v>нд</v>
      </c>
      <c r="T135" s="109" t="str">
        <f t="shared" si="139"/>
        <v>нд</v>
      </c>
      <c r="U135" s="36" t="str">
        <f t="shared" si="146"/>
        <v>нд</v>
      </c>
      <c r="V135" s="109" t="str">
        <f t="shared" si="141"/>
        <v>нд</v>
      </c>
      <c r="W135" s="38" t="s">
        <v>25</v>
      </c>
    </row>
    <row r="136" spans="1:23" ht="36.75" customHeight="1" x14ac:dyDescent="0.25">
      <c r="A136" s="47" t="s">
        <v>104</v>
      </c>
      <c r="B136" s="48" t="s">
        <v>105</v>
      </c>
      <c r="C136" s="49" t="s">
        <v>24</v>
      </c>
      <c r="D136" s="49" t="str">
        <f t="shared" ref="D136" si="180">IF(NOT(SUM(D137)=0),SUM(D137),"нд")</f>
        <v>нд</v>
      </c>
      <c r="E136" s="49" t="str">
        <f t="shared" ref="E136:R136" si="181">IF(NOT(SUM(E137)=0),SUM(E137),"нд")</f>
        <v>нд</v>
      </c>
      <c r="F136" s="49" t="str">
        <f t="shared" si="181"/>
        <v>нд</v>
      </c>
      <c r="G136" s="49" t="str">
        <f t="shared" si="181"/>
        <v>нд</v>
      </c>
      <c r="H136" s="49" t="str">
        <f t="shared" si="181"/>
        <v>нд</v>
      </c>
      <c r="I136" s="49" t="str">
        <f t="shared" si="181"/>
        <v>нд</v>
      </c>
      <c r="J136" s="49" t="str">
        <f t="shared" si="181"/>
        <v>нд</v>
      </c>
      <c r="K136" s="49" t="str">
        <f t="shared" si="181"/>
        <v>нд</v>
      </c>
      <c r="L136" s="49" t="str">
        <f t="shared" si="181"/>
        <v>нд</v>
      </c>
      <c r="M136" s="49" t="str">
        <f t="shared" ref="M136" si="182">IF(NOT(SUM(M137)=0),SUM(M137),"нд")</f>
        <v>нд</v>
      </c>
      <c r="N136" s="49" t="str">
        <f t="shared" si="181"/>
        <v>нд</v>
      </c>
      <c r="O136" s="49" t="str">
        <f t="shared" si="181"/>
        <v>нд</v>
      </c>
      <c r="P136" s="49" t="str">
        <f t="shared" si="181"/>
        <v>нд</v>
      </c>
      <c r="Q136" s="49" t="str">
        <f t="shared" si="181"/>
        <v>нд</v>
      </c>
      <c r="R136" s="49" t="str">
        <f t="shared" si="181"/>
        <v>нд</v>
      </c>
      <c r="S136" s="49" t="str">
        <f t="shared" si="138"/>
        <v>нд</v>
      </c>
      <c r="T136" s="108" t="str">
        <f t="shared" si="139"/>
        <v>нд</v>
      </c>
      <c r="U136" s="49" t="str">
        <f t="shared" si="146"/>
        <v>нд</v>
      </c>
      <c r="V136" s="108" t="str">
        <f t="shared" si="141"/>
        <v>нд</v>
      </c>
      <c r="W136" s="49" t="s">
        <v>25</v>
      </c>
    </row>
    <row r="137" spans="1:23" x14ac:dyDescent="0.25">
      <c r="A137" s="38" t="s">
        <v>25</v>
      </c>
      <c r="B137" s="38" t="s">
        <v>25</v>
      </c>
      <c r="C137" s="38" t="s">
        <v>25</v>
      </c>
      <c r="D137" s="36" t="s">
        <v>25</v>
      </c>
      <c r="E137" s="38" t="s">
        <v>25</v>
      </c>
      <c r="F137" s="38" t="s">
        <v>25</v>
      </c>
      <c r="G137" s="38" t="s">
        <v>25</v>
      </c>
      <c r="H137" s="38" t="s">
        <v>25</v>
      </c>
      <c r="I137" s="38" t="s">
        <v>25</v>
      </c>
      <c r="J137" s="38" t="s">
        <v>25</v>
      </c>
      <c r="K137" s="123" t="s">
        <v>25</v>
      </c>
      <c r="L137" s="38" t="s">
        <v>25</v>
      </c>
      <c r="M137" s="38" t="s">
        <v>25</v>
      </c>
      <c r="N137" s="38" t="s">
        <v>25</v>
      </c>
      <c r="O137" s="38" t="s">
        <v>25</v>
      </c>
      <c r="P137" s="38" t="s">
        <v>25</v>
      </c>
      <c r="Q137" s="38" t="s">
        <v>25</v>
      </c>
      <c r="R137" s="123" t="s">
        <v>25</v>
      </c>
      <c r="S137" s="36" t="str">
        <f t="shared" si="138"/>
        <v>нд</v>
      </c>
      <c r="T137" s="109" t="str">
        <f t="shared" si="139"/>
        <v>нд</v>
      </c>
      <c r="U137" s="36" t="str">
        <f t="shared" si="146"/>
        <v>нд</v>
      </c>
      <c r="V137" s="109" t="str">
        <f t="shared" si="141"/>
        <v>нд</v>
      </c>
      <c r="W137" s="38" t="s">
        <v>25</v>
      </c>
    </row>
    <row r="138" spans="1:23" ht="47.25" customHeight="1" x14ac:dyDescent="0.25">
      <c r="A138" s="47" t="s">
        <v>106</v>
      </c>
      <c r="B138" s="48" t="s">
        <v>107</v>
      </c>
      <c r="C138" s="49" t="s">
        <v>24</v>
      </c>
      <c r="D138" s="49" t="str">
        <f t="shared" ref="D138" si="183">IF(NOT(SUM(D139)=0),SUM(D139),"нд")</f>
        <v>нд</v>
      </c>
      <c r="E138" s="49" t="str">
        <f t="shared" ref="E138:R138" si="184">IF(NOT(SUM(E139)=0),SUM(E139),"нд")</f>
        <v>нд</v>
      </c>
      <c r="F138" s="49" t="str">
        <f t="shared" si="184"/>
        <v>нд</v>
      </c>
      <c r="G138" s="49" t="str">
        <f t="shared" si="184"/>
        <v>нд</v>
      </c>
      <c r="H138" s="49" t="str">
        <f t="shared" si="184"/>
        <v>нд</v>
      </c>
      <c r="I138" s="49" t="str">
        <f t="shared" si="184"/>
        <v>нд</v>
      </c>
      <c r="J138" s="49" t="str">
        <f t="shared" si="184"/>
        <v>нд</v>
      </c>
      <c r="K138" s="49" t="str">
        <f t="shared" si="184"/>
        <v>нд</v>
      </c>
      <c r="L138" s="49" t="str">
        <f t="shared" si="184"/>
        <v>нд</v>
      </c>
      <c r="M138" s="49" t="str">
        <f t="shared" ref="M138" si="185">IF(NOT(SUM(M139)=0),SUM(M139),"нд")</f>
        <v>нд</v>
      </c>
      <c r="N138" s="49" t="str">
        <f t="shared" si="184"/>
        <v>нд</v>
      </c>
      <c r="O138" s="49" t="str">
        <f t="shared" si="184"/>
        <v>нд</v>
      </c>
      <c r="P138" s="49" t="str">
        <f t="shared" si="184"/>
        <v>нд</v>
      </c>
      <c r="Q138" s="49" t="str">
        <f t="shared" si="184"/>
        <v>нд</v>
      </c>
      <c r="R138" s="49" t="str">
        <f t="shared" si="184"/>
        <v>нд</v>
      </c>
      <c r="S138" s="49" t="str">
        <f t="shared" si="138"/>
        <v>нд</v>
      </c>
      <c r="T138" s="108" t="str">
        <f t="shared" si="139"/>
        <v>нд</v>
      </c>
      <c r="U138" s="49" t="str">
        <f t="shared" si="146"/>
        <v>нд</v>
      </c>
      <c r="V138" s="108" t="str">
        <f t="shared" si="141"/>
        <v>нд</v>
      </c>
      <c r="W138" s="49" t="s">
        <v>25</v>
      </c>
    </row>
    <row r="139" spans="1:23" s="60" customFormat="1" ht="21" customHeight="1" x14ac:dyDescent="0.25">
      <c r="A139" s="38" t="s">
        <v>25</v>
      </c>
      <c r="B139" s="38" t="s">
        <v>25</v>
      </c>
      <c r="C139" s="38" t="s">
        <v>25</v>
      </c>
      <c r="D139" s="36" t="s">
        <v>25</v>
      </c>
      <c r="E139" s="38" t="s">
        <v>25</v>
      </c>
      <c r="F139" s="38" t="s">
        <v>25</v>
      </c>
      <c r="G139" s="38" t="s">
        <v>25</v>
      </c>
      <c r="H139" s="38" t="s">
        <v>25</v>
      </c>
      <c r="I139" s="38" t="s">
        <v>25</v>
      </c>
      <c r="J139" s="38" t="s">
        <v>25</v>
      </c>
      <c r="K139" s="123" t="s">
        <v>25</v>
      </c>
      <c r="L139" s="38" t="s">
        <v>25</v>
      </c>
      <c r="M139" s="38" t="s">
        <v>25</v>
      </c>
      <c r="N139" s="38" t="s">
        <v>25</v>
      </c>
      <c r="O139" s="38" t="s">
        <v>25</v>
      </c>
      <c r="P139" s="38" t="s">
        <v>25</v>
      </c>
      <c r="Q139" s="38" t="s">
        <v>25</v>
      </c>
      <c r="R139" s="123" t="s">
        <v>25</v>
      </c>
      <c r="S139" s="36" t="str">
        <f t="shared" si="138"/>
        <v>нд</v>
      </c>
      <c r="T139" s="109" t="str">
        <f t="shared" si="139"/>
        <v>нд</v>
      </c>
      <c r="U139" s="36" t="str">
        <f t="shared" si="146"/>
        <v>нд</v>
      </c>
      <c r="V139" s="109" t="str">
        <f t="shared" si="141"/>
        <v>нд</v>
      </c>
      <c r="W139" s="38" t="s">
        <v>25</v>
      </c>
    </row>
    <row r="140" spans="1:23" s="60" customFormat="1" ht="62.45" customHeight="1" x14ac:dyDescent="0.25">
      <c r="A140" s="68" t="s">
        <v>108</v>
      </c>
      <c r="B140" s="69" t="s">
        <v>109</v>
      </c>
      <c r="C140" s="70" t="s">
        <v>24</v>
      </c>
      <c r="D140" s="92">
        <f t="shared" ref="D140:E140" si="186">IF(NOT(SUM(D141,D143)=0),SUM(D141,D143),"нд")</f>
        <v>35.268999999999998</v>
      </c>
      <c r="E140" s="92" t="str">
        <f t="shared" si="186"/>
        <v>нд</v>
      </c>
      <c r="F140" s="92">
        <f t="shared" ref="F140:L140" si="187">IF(NOT(SUM(F141,F143)=0),SUM(F141,F143),"нд")</f>
        <v>14.494999999999999</v>
      </c>
      <c r="G140" s="92" t="str">
        <f t="shared" si="187"/>
        <v>нд</v>
      </c>
      <c r="H140" s="92" t="str">
        <f t="shared" si="187"/>
        <v>нд</v>
      </c>
      <c r="I140" s="92" t="str">
        <f t="shared" ref="I140:K140" si="188">IF(NOT(SUM(I141,I143)=0),SUM(I141,I143),"нд")</f>
        <v>нд</v>
      </c>
      <c r="J140" s="92" t="str">
        <f t="shared" si="188"/>
        <v>нд</v>
      </c>
      <c r="K140" s="121">
        <f t="shared" si="188"/>
        <v>2</v>
      </c>
      <c r="L140" s="92" t="str">
        <f t="shared" si="187"/>
        <v>нд</v>
      </c>
      <c r="M140" s="92">
        <f t="shared" ref="M140:R140" si="189">IF(NOT(SUM(M141,M143)=0),SUM(M141,M143),"нд")</f>
        <v>14.473000000000001</v>
      </c>
      <c r="N140" s="92" t="str">
        <f t="shared" si="189"/>
        <v>нд</v>
      </c>
      <c r="O140" s="92" t="str">
        <f t="shared" si="189"/>
        <v>нд</v>
      </c>
      <c r="P140" s="92" t="str">
        <f t="shared" si="189"/>
        <v>нд</v>
      </c>
      <c r="Q140" s="92" t="str">
        <f t="shared" si="189"/>
        <v>нд</v>
      </c>
      <c r="R140" s="121">
        <f t="shared" si="189"/>
        <v>2</v>
      </c>
      <c r="S140" s="92" t="str">
        <f t="shared" si="138"/>
        <v>нд</v>
      </c>
      <c r="T140" s="110" t="str">
        <f t="shared" si="139"/>
        <v>нд</v>
      </c>
      <c r="U140" s="92">
        <f t="shared" si="146"/>
        <v>-2.1999999999998465E-2</v>
      </c>
      <c r="V140" s="110">
        <f t="shared" si="141"/>
        <v>-0.15</v>
      </c>
      <c r="W140" s="70" t="s">
        <v>25</v>
      </c>
    </row>
    <row r="141" spans="1:23" ht="25.5" customHeight="1" x14ac:dyDescent="0.25">
      <c r="A141" s="55" t="s">
        <v>140</v>
      </c>
      <c r="B141" s="29" t="s">
        <v>147</v>
      </c>
      <c r="C141" s="24" t="s">
        <v>24</v>
      </c>
      <c r="D141" s="78">
        <f t="shared" ref="D141" si="190">IF(NOT(SUM(D142:D142)=0),SUM(D142:D142),"нд")</f>
        <v>14.385</v>
      </c>
      <c r="E141" s="78" t="str">
        <f t="shared" ref="E141:R141" si="191">IF(NOT(SUM(E142:E142)=0),SUM(E142:E142),"нд")</f>
        <v>нд</v>
      </c>
      <c r="F141" s="78">
        <f t="shared" si="191"/>
        <v>8.2929999999999993</v>
      </c>
      <c r="G141" s="78" t="str">
        <f t="shared" si="191"/>
        <v>нд</v>
      </c>
      <c r="H141" s="78" t="str">
        <f t="shared" si="191"/>
        <v>нд</v>
      </c>
      <c r="I141" s="78" t="str">
        <f t="shared" si="191"/>
        <v>нд</v>
      </c>
      <c r="J141" s="78" t="str">
        <f t="shared" si="191"/>
        <v>нд</v>
      </c>
      <c r="K141" s="83">
        <f t="shared" si="191"/>
        <v>1</v>
      </c>
      <c r="L141" s="78" t="str">
        <f t="shared" si="191"/>
        <v>нд</v>
      </c>
      <c r="M141" s="78">
        <f t="shared" ref="M141" si="192">IF(NOT(SUM(M142:M142)=0),SUM(M142:M142),"нд")</f>
        <v>8.2550000000000008</v>
      </c>
      <c r="N141" s="78" t="str">
        <f t="shared" si="191"/>
        <v>нд</v>
      </c>
      <c r="O141" s="78" t="str">
        <f t="shared" si="191"/>
        <v>нд</v>
      </c>
      <c r="P141" s="78" t="str">
        <f t="shared" si="191"/>
        <v>нд</v>
      </c>
      <c r="Q141" s="78" t="str">
        <f t="shared" si="191"/>
        <v>нд</v>
      </c>
      <c r="R141" s="83">
        <f t="shared" si="191"/>
        <v>1</v>
      </c>
      <c r="S141" s="78" t="str">
        <f t="shared" si="138"/>
        <v>нд</v>
      </c>
      <c r="T141" s="87" t="str">
        <f t="shared" si="139"/>
        <v>нд</v>
      </c>
      <c r="U141" s="78">
        <f t="shared" si="146"/>
        <v>-3.7999999999998479E-2</v>
      </c>
      <c r="V141" s="87">
        <f t="shared" si="141"/>
        <v>-0.46</v>
      </c>
      <c r="W141" s="24" t="s">
        <v>25</v>
      </c>
    </row>
    <row r="142" spans="1:23" ht="63" customHeight="1" x14ac:dyDescent="0.25">
      <c r="A142" s="93" t="s">
        <v>140</v>
      </c>
      <c r="B142" s="94" t="s">
        <v>258</v>
      </c>
      <c r="C142" s="97" t="s">
        <v>259</v>
      </c>
      <c r="D142" s="36">
        <v>14.385</v>
      </c>
      <c r="E142" s="56" t="s">
        <v>25</v>
      </c>
      <c r="F142" s="56">
        <v>8.2929999999999993</v>
      </c>
      <c r="G142" s="56" t="s">
        <v>25</v>
      </c>
      <c r="H142" s="56" t="s">
        <v>25</v>
      </c>
      <c r="I142" s="56" t="s">
        <v>25</v>
      </c>
      <c r="J142" s="56" t="s">
        <v>25</v>
      </c>
      <c r="K142" s="101">
        <v>1</v>
      </c>
      <c r="L142" s="56" t="s">
        <v>25</v>
      </c>
      <c r="M142" s="56">
        <v>8.2550000000000008</v>
      </c>
      <c r="N142" s="56" t="s">
        <v>25</v>
      </c>
      <c r="O142" s="56" t="s">
        <v>25</v>
      </c>
      <c r="P142" s="56" t="s">
        <v>25</v>
      </c>
      <c r="Q142" s="56" t="s">
        <v>25</v>
      </c>
      <c r="R142" s="101">
        <v>1</v>
      </c>
      <c r="S142" s="36" t="str">
        <f t="shared" si="138"/>
        <v>нд</v>
      </c>
      <c r="T142" s="106" t="str">
        <f t="shared" si="139"/>
        <v>нд</v>
      </c>
      <c r="U142" s="36">
        <f t="shared" si="146"/>
        <v>-3.7999999999998479E-2</v>
      </c>
      <c r="V142" s="106">
        <f t="shared" si="141"/>
        <v>-0.46</v>
      </c>
      <c r="W142" s="103" t="s">
        <v>25</v>
      </c>
    </row>
    <row r="143" spans="1:23" s="59" customFormat="1" ht="23.25" customHeight="1" x14ac:dyDescent="0.25">
      <c r="A143" s="32" t="s">
        <v>260</v>
      </c>
      <c r="B143" s="35" t="s">
        <v>148</v>
      </c>
      <c r="C143" s="34" t="s">
        <v>24</v>
      </c>
      <c r="D143" s="65">
        <f t="shared" ref="D143" si="193">IF(NOT(SUM(D144:D146)=0),SUM(D144:D146),"нд")</f>
        <v>20.884</v>
      </c>
      <c r="E143" s="65" t="str">
        <f t="shared" ref="E143:F143" si="194">IF(NOT(SUM(E144:E146)=0),SUM(E144:E146),"нд")</f>
        <v>нд</v>
      </c>
      <c r="F143" s="65">
        <f t="shared" si="194"/>
        <v>6.202</v>
      </c>
      <c r="G143" s="65" t="str">
        <f t="shared" ref="G143:L143" si="195">IF(NOT(SUM(G144:G146)=0),SUM(G144:G146),"нд")</f>
        <v>нд</v>
      </c>
      <c r="H143" s="65" t="str">
        <f t="shared" si="195"/>
        <v>нд</v>
      </c>
      <c r="I143" s="65" t="str">
        <f t="shared" si="195"/>
        <v>нд</v>
      </c>
      <c r="J143" s="65" t="str">
        <f t="shared" si="195"/>
        <v>нд</v>
      </c>
      <c r="K143" s="117">
        <f t="shared" si="195"/>
        <v>1</v>
      </c>
      <c r="L143" s="65" t="str">
        <f t="shared" si="195"/>
        <v>нд</v>
      </c>
      <c r="M143" s="65">
        <f t="shared" ref="M143:R143" si="196">IF(NOT(SUM(M144:M146)=0),SUM(M144:M146),"нд")</f>
        <v>6.218</v>
      </c>
      <c r="N143" s="65" t="str">
        <f t="shared" si="196"/>
        <v>нд</v>
      </c>
      <c r="O143" s="65" t="str">
        <f t="shared" si="196"/>
        <v>нд</v>
      </c>
      <c r="P143" s="65" t="str">
        <f t="shared" si="196"/>
        <v>нд</v>
      </c>
      <c r="Q143" s="65" t="str">
        <f t="shared" si="196"/>
        <v>нд</v>
      </c>
      <c r="R143" s="117">
        <f t="shared" si="196"/>
        <v>1</v>
      </c>
      <c r="S143" s="65" t="str">
        <f t="shared" si="138"/>
        <v>нд</v>
      </c>
      <c r="T143" s="66" t="str">
        <f t="shared" si="139"/>
        <v>нд</v>
      </c>
      <c r="U143" s="65">
        <f t="shared" si="146"/>
        <v>1.6000000000000014E-2</v>
      </c>
      <c r="V143" s="66">
        <f t="shared" si="141"/>
        <v>0.26</v>
      </c>
      <c r="W143" s="65" t="s">
        <v>25</v>
      </c>
    </row>
    <row r="144" spans="1:23" s="61" customFormat="1" ht="63" x14ac:dyDescent="0.25">
      <c r="A144" s="93" t="s">
        <v>260</v>
      </c>
      <c r="B144" s="94" t="s">
        <v>261</v>
      </c>
      <c r="C144" s="97" t="s">
        <v>262</v>
      </c>
      <c r="D144" s="36">
        <v>6.202</v>
      </c>
      <c r="E144" s="36" t="s">
        <v>25</v>
      </c>
      <c r="F144" s="36">
        <f>0.428+5.774</f>
        <v>6.202</v>
      </c>
      <c r="G144" s="36" t="s">
        <v>25</v>
      </c>
      <c r="H144" s="36" t="s">
        <v>25</v>
      </c>
      <c r="I144" s="36" t="s">
        <v>25</v>
      </c>
      <c r="J144" s="36" t="s">
        <v>25</v>
      </c>
      <c r="K144" s="101">
        <v>1</v>
      </c>
      <c r="L144" s="36" t="s">
        <v>25</v>
      </c>
      <c r="M144" s="36">
        <v>6.218</v>
      </c>
      <c r="N144" s="36" t="s">
        <v>25</v>
      </c>
      <c r="O144" s="36" t="s">
        <v>25</v>
      </c>
      <c r="P144" s="36" t="s">
        <v>25</v>
      </c>
      <c r="Q144" s="36" t="s">
        <v>25</v>
      </c>
      <c r="R144" s="101">
        <v>1</v>
      </c>
      <c r="S144" s="36" t="str">
        <f t="shared" si="138"/>
        <v>нд</v>
      </c>
      <c r="T144" s="106" t="str">
        <f t="shared" si="139"/>
        <v>нд</v>
      </c>
      <c r="U144" s="36">
        <f t="shared" si="146"/>
        <v>1.6000000000000014E-2</v>
      </c>
      <c r="V144" s="106">
        <f t="shared" si="141"/>
        <v>0.26</v>
      </c>
      <c r="W144" s="103" t="s">
        <v>25</v>
      </c>
    </row>
    <row r="145" spans="1:23" s="61" customFormat="1" ht="62.25" customHeight="1" x14ac:dyDescent="0.25">
      <c r="A145" s="93" t="s">
        <v>260</v>
      </c>
      <c r="B145" s="94" t="s">
        <v>263</v>
      </c>
      <c r="C145" s="97" t="s">
        <v>264</v>
      </c>
      <c r="D145" s="36">
        <v>6.8380000000000001</v>
      </c>
      <c r="E145" s="38" t="s">
        <v>25</v>
      </c>
      <c r="F145" s="38" t="s">
        <v>25</v>
      </c>
      <c r="G145" s="38" t="s">
        <v>25</v>
      </c>
      <c r="H145" s="38" t="s">
        <v>25</v>
      </c>
      <c r="I145" s="38" t="s">
        <v>25</v>
      </c>
      <c r="J145" s="38" t="s">
        <v>25</v>
      </c>
      <c r="K145" s="123" t="s">
        <v>25</v>
      </c>
      <c r="L145" s="38" t="s">
        <v>25</v>
      </c>
      <c r="M145" s="38" t="s">
        <v>25</v>
      </c>
      <c r="N145" s="38" t="s">
        <v>25</v>
      </c>
      <c r="O145" s="38" t="s">
        <v>25</v>
      </c>
      <c r="P145" s="38" t="s">
        <v>25</v>
      </c>
      <c r="Q145" s="38" t="s">
        <v>25</v>
      </c>
      <c r="R145" s="123" t="s">
        <v>25</v>
      </c>
      <c r="S145" s="36" t="str">
        <f t="shared" si="138"/>
        <v>нд</v>
      </c>
      <c r="T145" s="106" t="str">
        <f t="shared" si="139"/>
        <v>нд</v>
      </c>
      <c r="U145" s="36" t="str">
        <f t="shared" si="146"/>
        <v>нд</v>
      </c>
      <c r="V145" s="106" t="str">
        <f t="shared" si="141"/>
        <v>нд</v>
      </c>
      <c r="W145" s="38" t="s">
        <v>25</v>
      </c>
    </row>
    <row r="146" spans="1:23" s="61" customFormat="1" ht="63" x14ac:dyDescent="0.25">
      <c r="A146" s="93" t="s">
        <v>260</v>
      </c>
      <c r="B146" s="94" t="s">
        <v>265</v>
      </c>
      <c r="C146" s="97" t="s">
        <v>266</v>
      </c>
      <c r="D146" s="36">
        <v>7.8440000000000003</v>
      </c>
      <c r="E146" s="38" t="s">
        <v>25</v>
      </c>
      <c r="F146" s="38" t="s">
        <v>25</v>
      </c>
      <c r="G146" s="38" t="s">
        <v>25</v>
      </c>
      <c r="H146" s="38" t="s">
        <v>25</v>
      </c>
      <c r="I146" s="38" t="s">
        <v>25</v>
      </c>
      <c r="J146" s="38" t="s">
        <v>25</v>
      </c>
      <c r="K146" s="123" t="s">
        <v>25</v>
      </c>
      <c r="L146" s="38" t="s">
        <v>25</v>
      </c>
      <c r="M146" s="38" t="s">
        <v>25</v>
      </c>
      <c r="N146" s="38" t="s">
        <v>25</v>
      </c>
      <c r="O146" s="38" t="s">
        <v>25</v>
      </c>
      <c r="P146" s="38" t="s">
        <v>25</v>
      </c>
      <c r="Q146" s="38" t="s">
        <v>25</v>
      </c>
      <c r="R146" s="123" t="s">
        <v>25</v>
      </c>
      <c r="S146" s="36" t="str">
        <f t="shared" si="138"/>
        <v>нд</v>
      </c>
      <c r="T146" s="106" t="str">
        <f t="shared" si="139"/>
        <v>нд</v>
      </c>
      <c r="U146" s="36" t="str">
        <f t="shared" si="146"/>
        <v>нд</v>
      </c>
      <c r="V146" s="106" t="str">
        <f t="shared" si="141"/>
        <v>нд</v>
      </c>
      <c r="W146" s="38" t="s">
        <v>25</v>
      </c>
    </row>
    <row r="147" spans="1:23" ht="47.25" x14ac:dyDescent="0.25">
      <c r="A147" s="47" t="s">
        <v>110</v>
      </c>
      <c r="B147" s="48" t="s">
        <v>111</v>
      </c>
      <c r="C147" s="49" t="s">
        <v>24</v>
      </c>
      <c r="D147" s="49" t="str">
        <f t="shared" ref="D147" si="197">IF(NOT(SUM(D148)=0),SUM(D148),"нд")</f>
        <v>нд</v>
      </c>
      <c r="E147" s="49" t="str">
        <f t="shared" ref="E147:R147" si="198">IF(NOT(SUM(E148)=0),SUM(E148),"нд")</f>
        <v>нд</v>
      </c>
      <c r="F147" s="49" t="str">
        <f t="shared" si="198"/>
        <v>нд</v>
      </c>
      <c r="G147" s="49" t="str">
        <f t="shared" si="198"/>
        <v>нд</v>
      </c>
      <c r="H147" s="49" t="str">
        <f t="shared" si="198"/>
        <v>нд</v>
      </c>
      <c r="I147" s="49" t="str">
        <f t="shared" si="198"/>
        <v>нд</v>
      </c>
      <c r="J147" s="49" t="str">
        <f t="shared" si="198"/>
        <v>нд</v>
      </c>
      <c r="K147" s="49" t="str">
        <f t="shared" si="198"/>
        <v>нд</v>
      </c>
      <c r="L147" s="49" t="str">
        <f t="shared" si="198"/>
        <v>нд</v>
      </c>
      <c r="M147" s="49" t="str">
        <f t="shared" ref="M147" si="199">IF(NOT(SUM(M148)=0),SUM(M148),"нд")</f>
        <v>нд</v>
      </c>
      <c r="N147" s="49" t="str">
        <f t="shared" si="198"/>
        <v>нд</v>
      </c>
      <c r="O147" s="49" t="str">
        <f t="shared" si="198"/>
        <v>нд</v>
      </c>
      <c r="P147" s="49" t="str">
        <f t="shared" si="198"/>
        <v>нд</v>
      </c>
      <c r="Q147" s="49" t="str">
        <f t="shared" si="198"/>
        <v>нд</v>
      </c>
      <c r="R147" s="49" t="str">
        <f t="shared" si="198"/>
        <v>нд</v>
      </c>
      <c r="S147" s="49" t="str">
        <f t="shared" si="138"/>
        <v>нд</v>
      </c>
      <c r="T147" s="49" t="str">
        <f t="shared" si="139"/>
        <v>нд</v>
      </c>
      <c r="U147" s="49" t="str">
        <f t="shared" si="146"/>
        <v>нд</v>
      </c>
      <c r="V147" s="49" t="str">
        <f t="shared" si="141"/>
        <v>нд</v>
      </c>
      <c r="W147" s="49" t="s">
        <v>25</v>
      </c>
    </row>
    <row r="148" spans="1:23" s="60" customFormat="1" x14ac:dyDescent="0.25">
      <c r="A148" s="38" t="s">
        <v>25</v>
      </c>
      <c r="B148" s="38" t="s">
        <v>25</v>
      </c>
      <c r="C148" s="38" t="s">
        <v>25</v>
      </c>
      <c r="D148" s="36" t="s">
        <v>25</v>
      </c>
      <c r="E148" s="38" t="s">
        <v>25</v>
      </c>
      <c r="F148" s="38" t="s">
        <v>25</v>
      </c>
      <c r="G148" s="38" t="s">
        <v>25</v>
      </c>
      <c r="H148" s="38" t="s">
        <v>25</v>
      </c>
      <c r="I148" s="38" t="s">
        <v>25</v>
      </c>
      <c r="J148" s="38" t="s">
        <v>25</v>
      </c>
      <c r="K148" s="123" t="s">
        <v>25</v>
      </c>
      <c r="L148" s="38" t="s">
        <v>25</v>
      </c>
      <c r="M148" s="38" t="s">
        <v>25</v>
      </c>
      <c r="N148" s="38" t="s">
        <v>25</v>
      </c>
      <c r="O148" s="38" t="s">
        <v>25</v>
      </c>
      <c r="P148" s="38" t="s">
        <v>25</v>
      </c>
      <c r="Q148" s="38" t="s">
        <v>25</v>
      </c>
      <c r="R148" s="123" t="s">
        <v>25</v>
      </c>
      <c r="S148" s="36" t="str">
        <f t="shared" si="138"/>
        <v>нд</v>
      </c>
      <c r="T148" s="38" t="str">
        <f t="shared" si="139"/>
        <v>нд</v>
      </c>
      <c r="U148" s="36" t="str">
        <f t="shared" si="146"/>
        <v>нд</v>
      </c>
      <c r="V148" s="38" t="str">
        <f t="shared" si="141"/>
        <v>нд</v>
      </c>
      <c r="W148" s="38" t="s">
        <v>25</v>
      </c>
    </row>
    <row r="149" spans="1:23" ht="46.9" customHeight="1" x14ac:dyDescent="0.25">
      <c r="A149" s="47" t="s">
        <v>112</v>
      </c>
      <c r="B149" s="48" t="s">
        <v>113</v>
      </c>
      <c r="C149" s="49" t="s">
        <v>24</v>
      </c>
      <c r="D149" s="49" t="str">
        <f t="shared" ref="D149" si="200">IF(NOT(SUM(D150)=0),SUM(D150),"нд")</f>
        <v>нд</v>
      </c>
      <c r="E149" s="49" t="str">
        <f t="shared" ref="E149:R149" si="201">IF(NOT(SUM(E150)=0),SUM(E150),"нд")</f>
        <v>нд</v>
      </c>
      <c r="F149" s="49" t="str">
        <f t="shared" si="201"/>
        <v>нд</v>
      </c>
      <c r="G149" s="49" t="str">
        <f t="shared" si="201"/>
        <v>нд</v>
      </c>
      <c r="H149" s="49" t="str">
        <f t="shared" si="201"/>
        <v>нд</v>
      </c>
      <c r="I149" s="49" t="str">
        <f t="shared" si="201"/>
        <v>нд</v>
      </c>
      <c r="J149" s="49" t="str">
        <f t="shared" si="201"/>
        <v>нд</v>
      </c>
      <c r="K149" s="49" t="str">
        <f t="shared" si="201"/>
        <v>нд</v>
      </c>
      <c r="L149" s="49" t="str">
        <f t="shared" si="201"/>
        <v>нд</v>
      </c>
      <c r="M149" s="49" t="str">
        <f t="shared" ref="M149" si="202">IF(NOT(SUM(M150)=0),SUM(M150),"нд")</f>
        <v>нд</v>
      </c>
      <c r="N149" s="49" t="str">
        <f t="shared" si="201"/>
        <v>нд</v>
      </c>
      <c r="O149" s="49" t="str">
        <f t="shared" si="201"/>
        <v>нд</v>
      </c>
      <c r="P149" s="49" t="str">
        <f t="shared" si="201"/>
        <v>нд</v>
      </c>
      <c r="Q149" s="49" t="str">
        <f t="shared" si="201"/>
        <v>нд</v>
      </c>
      <c r="R149" s="49" t="str">
        <f t="shared" si="201"/>
        <v>нд</v>
      </c>
      <c r="S149" s="49" t="str">
        <f t="shared" ref="S149:S188" si="203">IF(SUM(L149)-SUM(E149)=0,"нд",SUM(L149)-SUM(E149))</f>
        <v>нд</v>
      </c>
      <c r="T149" s="49" t="str">
        <f t="shared" ref="T149:T192" si="204">IF(NOT(IFERROR(ROUND((L149-E149)/E149*100,2),"нд")=0),IFERROR(ROUND((L149-E149)/E149*100,2),"нд"),"нд")</f>
        <v>нд</v>
      </c>
      <c r="U149" s="49" t="str">
        <f t="shared" si="146"/>
        <v>нд</v>
      </c>
      <c r="V149" s="49" t="str">
        <f t="shared" ref="V149:V192" si="205">IF(NOT(IFERROR(ROUND((M149-F149)/F149*100,2),"нд")=0),IFERROR(ROUND((M149-F149)/F149*100,2),"нд"),"нд")</f>
        <v>нд</v>
      </c>
      <c r="W149" s="49" t="s">
        <v>25</v>
      </c>
    </row>
    <row r="150" spans="1:23" x14ac:dyDescent="0.25">
      <c r="A150" s="38" t="s">
        <v>25</v>
      </c>
      <c r="B150" s="38" t="s">
        <v>25</v>
      </c>
      <c r="C150" s="38" t="s">
        <v>25</v>
      </c>
      <c r="D150" s="36" t="s">
        <v>25</v>
      </c>
      <c r="E150" s="38" t="s">
        <v>25</v>
      </c>
      <c r="F150" s="38" t="s">
        <v>25</v>
      </c>
      <c r="G150" s="38" t="s">
        <v>25</v>
      </c>
      <c r="H150" s="38" t="s">
        <v>25</v>
      </c>
      <c r="I150" s="38" t="s">
        <v>25</v>
      </c>
      <c r="J150" s="38" t="s">
        <v>25</v>
      </c>
      <c r="K150" s="123" t="s">
        <v>25</v>
      </c>
      <c r="L150" s="38" t="s">
        <v>25</v>
      </c>
      <c r="M150" s="38" t="s">
        <v>25</v>
      </c>
      <c r="N150" s="38" t="s">
        <v>25</v>
      </c>
      <c r="O150" s="38" t="s">
        <v>25</v>
      </c>
      <c r="P150" s="38" t="s">
        <v>25</v>
      </c>
      <c r="Q150" s="38" t="s">
        <v>25</v>
      </c>
      <c r="R150" s="123" t="s">
        <v>25</v>
      </c>
      <c r="S150" s="36" t="str">
        <f t="shared" si="203"/>
        <v>нд</v>
      </c>
      <c r="T150" s="38" t="str">
        <f t="shared" si="204"/>
        <v>нд</v>
      </c>
      <c r="U150" s="36" t="str">
        <f t="shared" si="146"/>
        <v>нд</v>
      </c>
      <c r="V150" s="38" t="str">
        <f t="shared" si="205"/>
        <v>нд</v>
      </c>
      <c r="W150" s="38" t="s">
        <v>25</v>
      </c>
    </row>
    <row r="151" spans="1:23" ht="46.9" customHeight="1" x14ac:dyDescent="0.25">
      <c r="A151" s="44" t="s">
        <v>114</v>
      </c>
      <c r="B151" s="45" t="s">
        <v>115</v>
      </c>
      <c r="C151" s="46" t="s">
        <v>24</v>
      </c>
      <c r="D151" s="80">
        <f t="shared" ref="D151:E151" si="206">IF(NOT(SUM(D152,D155)=0),SUM(D152,D155),"нд")</f>
        <v>15.196000000000002</v>
      </c>
      <c r="E151" s="80" t="str">
        <f t="shared" si="206"/>
        <v>нд</v>
      </c>
      <c r="F151" s="80" t="str">
        <f t="shared" ref="F151:L151" si="207">IF(NOT(SUM(F152,F155)=0),SUM(F152,F155),"нд")</f>
        <v>нд</v>
      </c>
      <c r="G151" s="80" t="str">
        <f t="shared" si="207"/>
        <v>нд</v>
      </c>
      <c r="H151" s="80" t="str">
        <f t="shared" si="207"/>
        <v>нд</v>
      </c>
      <c r="I151" s="80" t="str">
        <f t="shared" ref="I151:K151" si="208">IF(NOT(SUM(I152,I155)=0),SUM(I152,I155),"нд")</f>
        <v>нд</v>
      </c>
      <c r="J151" s="80" t="str">
        <f t="shared" si="208"/>
        <v>нд</v>
      </c>
      <c r="K151" s="80" t="str">
        <f t="shared" si="208"/>
        <v>нд</v>
      </c>
      <c r="L151" s="80" t="str">
        <f t="shared" si="207"/>
        <v>нд</v>
      </c>
      <c r="M151" s="80" t="str">
        <f t="shared" ref="M151:R151" si="209">IF(NOT(SUM(M152,M155)=0),SUM(M152,M155),"нд")</f>
        <v>нд</v>
      </c>
      <c r="N151" s="80" t="str">
        <f t="shared" si="209"/>
        <v>нд</v>
      </c>
      <c r="O151" s="80" t="str">
        <f t="shared" si="209"/>
        <v>нд</v>
      </c>
      <c r="P151" s="80" t="str">
        <f t="shared" si="209"/>
        <v>нд</v>
      </c>
      <c r="Q151" s="80" t="str">
        <f t="shared" si="209"/>
        <v>нд</v>
      </c>
      <c r="R151" s="80" t="str">
        <f t="shared" si="209"/>
        <v>нд</v>
      </c>
      <c r="S151" s="80" t="str">
        <f t="shared" si="203"/>
        <v>нд</v>
      </c>
      <c r="T151" s="80" t="str">
        <f t="shared" si="204"/>
        <v>нд</v>
      </c>
      <c r="U151" s="80" t="str">
        <f t="shared" si="146"/>
        <v>нд</v>
      </c>
      <c r="V151" s="80" t="str">
        <f t="shared" si="205"/>
        <v>нд</v>
      </c>
      <c r="W151" s="80" t="s">
        <v>25</v>
      </c>
    </row>
    <row r="152" spans="1:23" ht="32.25" customHeight="1" x14ac:dyDescent="0.25">
      <c r="A152" s="68" t="s">
        <v>116</v>
      </c>
      <c r="B152" s="69" t="s">
        <v>117</v>
      </c>
      <c r="C152" s="70" t="s">
        <v>24</v>
      </c>
      <c r="D152" s="49" t="str">
        <f t="shared" ref="D152" si="210">IF(NOT(SUM(D154)=0),SUM(D154),"нд")</f>
        <v>нд</v>
      </c>
      <c r="E152" s="49" t="str">
        <f t="shared" ref="E152:F152" si="211">IF(NOT(SUM(E154)=0),SUM(E154),"нд")</f>
        <v>нд</v>
      </c>
      <c r="F152" s="49" t="str">
        <f t="shared" si="211"/>
        <v>нд</v>
      </c>
      <c r="G152" s="49" t="str">
        <f t="shared" ref="G152:L152" si="212">IF(NOT(SUM(G154)=0),SUM(G154),"нд")</f>
        <v>нд</v>
      </c>
      <c r="H152" s="49" t="str">
        <f t="shared" si="212"/>
        <v>нд</v>
      </c>
      <c r="I152" s="49" t="str">
        <f t="shared" ref="I152:K152" si="213">IF(NOT(SUM(I154)=0),SUM(I154),"нд")</f>
        <v>нд</v>
      </c>
      <c r="J152" s="49" t="str">
        <f t="shared" si="213"/>
        <v>нд</v>
      </c>
      <c r="K152" s="49" t="str">
        <f t="shared" si="213"/>
        <v>нд</v>
      </c>
      <c r="L152" s="49" t="str">
        <f t="shared" si="212"/>
        <v>нд</v>
      </c>
      <c r="M152" s="49" t="str">
        <f t="shared" ref="M152:R152" si="214">IF(NOT(SUM(M154)=0),SUM(M154),"нд")</f>
        <v>нд</v>
      </c>
      <c r="N152" s="49" t="str">
        <f t="shared" si="214"/>
        <v>нд</v>
      </c>
      <c r="O152" s="49" t="str">
        <f t="shared" si="214"/>
        <v>нд</v>
      </c>
      <c r="P152" s="49" t="str">
        <f t="shared" si="214"/>
        <v>нд</v>
      </c>
      <c r="Q152" s="49" t="str">
        <f t="shared" si="214"/>
        <v>нд</v>
      </c>
      <c r="R152" s="49" t="str">
        <f t="shared" si="214"/>
        <v>нд</v>
      </c>
      <c r="S152" s="49" t="str">
        <f t="shared" si="203"/>
        <v>нд</v>
      </c>
      <c r="T152" s="70" t="str">
        <f t="shared" si="204"/>
        <v>нд</v>
      </c>
      <c r="U152" s="49" t="str">
        <f t="shared" si="146"/>
        <v>нд</v>
      </c>
      <c r="V152" s="70" t="str">
        <f t="shared" si="205"/>
        <v>нд</v>
      </c>
      <c r="W152" s="49" t="s">
        <v>25</v>
      </c>
    </row>
    <row r="153" spans="1:23" ht="23.25" customHeight="1" x14ac:dyDescent="0.25">
      <c r="A153" s="32" t="s">
        <v>267</v>
      </c>
      <c r="B153" s="35" t="s">
        <v>148</v>
      </c>
      <c r="C153" s="34" t="s">
        <v>24</v>
      </c>
      <c r="D153" s="34" t="str">
        <f t="shared" ref="D153:R153" si="215">IF(NOT(SUM(D154)=0),SUM(D154),"нд")</f>
        <v>нд</v>
      </c>
      <c r="E153" s="65" t="str">
        <f t="shared" si="215"/>
        <v>нд</v>
      </c>
      <c r="F153" s="65" t="str">
        <f t="shared" si="215"/>
        <v>нд</v>
      </c>
      <c r="G153" s="65" t="str">
        <f t="shared" si="215"/>
        <v>нд</v>
      </c>
      <c r="H153" s="65" t="str">
        <f t="shared" si="215"/>
        <v>нд</v>
      </c>
      <c r="I153" s="65" t="str">
        <f t="shared" si="215"/>
        <v>нд</v>
      </c>
      <c r="J153" s="65" t="str">
        <f t="shared" si="215"/>
        <v>нд</v>
      </c>
      <c r="K153" s="65" t="str">
        <f t="shared" si="215"/>
        <v>нд</v>
      </c>
      <c r="L153" s="65" t="str">
        <f t="shared" si="215"/>
        <v>нд</v>
      </c>
      <c r="M153" s="65" t="str">
        <f t="shared" ref="M153" si="216">IF(NOT(SUM(M154)=0),SUM(M154),"нд")</f>
        <v>нд</v>
      </c>
      <c r="N153" s="65" t="str">
        <f t="shared" si="215"/>
        <v>нд</v>
      </c>
      <c r="O153" s="65" t="str">
        <f t="shared" si="215"/>
        <v>нд</v>
      </c>
      <c r="P153" s="65" t="str">
        <f t="shared" si="215"/>
        <v>нд</v>
      </c>
      <c r="Q153" s="65" t="str">
        <f t="shared" si="215"/>
        <v>нд</v>
      </c>
      <c r="R153" s="65" t="str">
        <f t="shared" si="215"/>
        <v>нд</v>
      </c>
      <c r="S153" s="34" t="str">
        <f t="shared" si="203"/>
        <v>нд</v>
      </c>
      <c r="T153" s="66" t="str">
        <f t="shared" si="204"/>
        <v>нд</v>
      </c>
      <c r="U153" s="34" t="str">
        <f t="shared" si="146"/>
        <v>нд</v>
      </c>
      <c r="V153" s="66" t="str">
        <f t="shared" si="205"/>
        <v>нд</v>
      </c>
      <c r="W153" s="65" t="s">
        <v>25</v>
      </c>
    </row>
    <row r="154" spans="1:23" ht="46.9" customHeight="1" x14ac:dyDescent="0.25">
      <c r="A154" s="93" t="s">
        <v>267</v>
      </c>
      <c r="B154" s="94" t="s">
        <v>268</v>
      </c>
      <c r="C154" s="97" t="s">
        <v>269</v>
      </c>
      <c r="D154" s="36" t="s">
        <v>25</v>
      </c>
      <c r="E154" s="38" t="s">
        <v>25</v>
      </c>
      <c r="F154" s="38" t="s">
        <v>25</v>
      </c>
      <c r="G154" s="38" t="s">
        <v>25</v>
      </c>
      <c r="H154" s="38" t="s">
        <v>25</v>
      </c>
      <c r="I154" s="38" t="s">
        <v>25</v>
      </c>
      <c r="J154" s="38" t="s">
        <v>25</v>
      </c>
      <c r="K154" s="123" t="s">
        <v>25</v>
      </c>
      <c r="L154" s="38" t="s">
        <v>25</v>
      </c>
      <c r="M154" s="38" t="s">
        <v>25</v>
      </c>
      <c r="N154" s="38" t="s">
        <v>25</v>
      </c>
      <c r="O154" s="38" t="s">
        <v>25</v>
      </c>
      <c r="P154" s="38" t="s">
        <v>25</v>
      </c>
      <c r="Q154" s="38" t="s">
        <v>25</v>
      </c>
      <c r="R154" s="123" t="s">
        <v>25</v>
      </c>
      <c r="S154" s="36" t="str">
        <f t="shared" si="203"/>
        <v>нд</v>
      </c>
      <c r="T154" s="36" t="str">
        <f t="shared" si="204"/>
        <v>нд</v>
      </c>
      <c r="U154" s="36" t="str">
        <f t="shared" si="146"/>
        <v>нд</v>
      </c>
      <c r="V154" s="36" t="str">
        <f t="shared" si="205"/>
        <v>нд</v>
      </c>
      <c r="W154" s="38" t="s">
        <v>25</v>
      </c>
    </row>
    <row r="155" spans="1:23" ht="47.25" x14ac:dyDescent="0.25">
      <c r="A155" s="68" t="s">
        <v>118</v>
      </c>
      <c r="B155" s="69" t="s">
        <v>119</v>
      </c>
      <c r="C155" s="70" t="s">
        <v>24</v>
      </c>
      <c r="D155" s="70">
        <f t="shared" ref="D155" si="217">IF(NOT(SUM(D156)=0),SUM(D156),"нд")</f>
        <v>15.196000000000002</v>
      </c>
      <c r="E155" s="70" t="str">
        <f t="shared" ref="E155:R156" si="218">IF(NOT(SUM(E156)=0),SUM(E156),"нд")</f>
        <v>нд</v>
      </c>
      <c r="F155" s="70" t="str">
        <f t="shared" si="218"/>
        <v>нд</v>
      </c>
      <c r="G155" s="70" t="str">
        <f t="shared" si="218"/>
        <v>нд</v>
      </c>
      <c r="H155" s="70" t="str">
        <f t="shared" si="218"/>
        <v>нд</v>
      </c>
      <c r="I155" s="70" t="str">
        <f t="shared" si="218"/>
        <v>нд</v>
      </c>
      <c r="J155" s="70" t="str">
        <f t="shared" si="218"/>
        <v>нд</v>
      </c>
      <c r="K155" s="70" t="str">
        <f t="shared" si="218"/>
        <v>нд</v>
      </c>
      <c r="L155" s="70" t="str">
        <f t="shared" si="218"/>
        <v>нд</v>
      </c>
      <c r="M155" s="70" t="str">
        <f t="shared" ref="M155:M156" si="219">IF(NOT(SUM(M156)=0),SUM(M156),"нд")</f>
        <v>нд</v>
      </c>
      <c r="N155" s="70" t="str">
        <f t="shared" si="218"/>
        <v>нд</v>
      </c>
      <c r="O155" s="70" t="str">
        <f t="shared" si="218"/>
        <v>нд</v>
      </c>
      <c r="P155" s="70" t="str">
        <f t="shared" si="218"/>
        <v>нд</v>
      </c>
      <c r="Q155" s="70" t="str">
        <f t="shared" si="218"/>
        <v>нд</v>
      </c>
      <c r="R155" s="70" t="str">
        <f t="shared" si="218"/>
        <v>нд</v>
      </c>
      <c r="S155" s="70" t="str">
        <f t="shared" si="203"/>
        <v>нд</v>
      </c>
      <c r="T155" s="70" t="str">
        <f t="shared" si="204"/>
        <v>нд</v>
      </c>
      <c r="U155" s="70" t="str">
        <f t="shared" si="146"/>
        <v>нд</v>
      </c>
      <c r="V155" s="70" t="str">
        <f t="shared" si="205"/>
        <v>нд</v>
      </c>
      <c r="W155" s="70" t="s">
        <v>25</v>
      </c>
    </row>
    <row r="156" spans="1:23" ht="25.5" customHeight="1" x14ac:dyDescent="0.25">
      <c r="A156" s="32" t="s">
        <v>270</v>
      </c>
      <c r="B156" s="35" t="s">
        <v>148</v>
      </c>
      <c r="C156" s="34" t="s">
        <v>24</v>
      </c>
      <c r="D156" s="34">
        <f t="shared" ref="D156" si="220">IF(NOT(SUM(D157)=0),SUM(D157),"нд")</f>
        <v>15.196000000000002</v>
      </c>
      <c r="E156" s="65" t="str">
        <f t="shared" si="218"/>
        <v>нд</v>
      </c>
      <c r="F156" s="65" t="str">
        <f t="shared" si="218"/>
        <v>нд</v>
      </c>
      <c r="G156" s="65" t="str">
        <f t="shared" si="218"/>
        <v>нд</v>
      </c>
      <c r="H156" s="65" t="str">
        <f t="shared" si="218"/>
        <v>нд</v>
      </c>
      <c r="I156" s="65" t="str">
        <f t="shared" si="218"/>
        <v>нд</v>
      </c>
      <c r="J156" s="65" t="str">
        <f t="shared" si="218"/>
        <v>нд</v>
      </c>
      <c r="K156" s="65" t="str">
        <f t="shared" si="218"/>
        <v>нд</v>
      </c>
      <c r="L156" s="65" t="str">
        <f t="shared" si="218"/>
        <v>нд</v>
      </c>
      <c r="M156" s="65" t="str">
        <f t="shared" si="219"/>
        <v>нд</v>
      </c>
      <c r="N156" s="65" t="str">
        <f t="shared" si="218"/>
        <v>нд</v>
      </c>
      <c r="O156" s="65" t="str">
        <f t="shared" si="218"/>
        <v>нд</v>
      </c>
      <c r="P156" s="65" t="str">
        <f t="shared" si="218"/>
        <v>нд</v>
      </c>
      <c r="Q156" s="65" t="str">
        <f t="shared" si="218"/>
        <v>нд</v>
      </c>
      <c r="R156" s="65" t="str">
        <f t="shared" si="218"/>
        <v>нд</v>
      </c>
      <c r="S156" s="34" t="str">
        <f t="shared" si="203"/>
        <v>нд</v>
      </c>
      <c r="T156" s="66" t="str">
        <f t="shared" si="204"/>
        <v>нд</v>
      </c>
      <c r="U156" s="34" t="str">
        <f t="shared" ref="U156:U193" si="221">IF(SUM(M156)-SUM(F156)=0,"нд",SUM(M156)-SUM(F156))</f>
        <v>нд</v>
      </c>
      <c r="V156" s="66" t="str">
        <f t="shared" si="205"/>
        <v>нд</v>
      </c>
      <c r="W156" s="65" t="s">
        <v>25</v>
      </c>
    </row>
    <row r="157" spans="1:23" ht="78.75" x14ac:dyDescent="0.25">
      <c r="A157" s="93" t="s">
        <v>271</v>
      </c>
      <c r="B157" s="95" t="s">
        <v>272</v>
      </c>
      <c r="C157" s="112" t="s">
        <v>273</v>
      </c>
      <c r="D157" s="36">
        <v>15.196000000000002</v>
      </c>
      <c r="E157" s="38" t="s">
        <v>25</v>
      </c>
      <c r="F157" s="38" t="s">
        <v>25</v>
      </c>
      <c r="G157" s="38" t="s">
        <v>25</v>
      </c>
      <c r="H157" s="38" t="s">
        <v>25</v>
      </c>
      <c r="I157" s="38" t="s">
        <v>25</v>
      </c>
      <c r="J157" s="38" t="s">
        <v>25</v>
      </c>
      <c r="K157" s="123" t="s">
        <v>25</v>
      </c>
      <c r="L157" s="38" t="s">
        <v>25</v>
      </c>
      <c r="M157" s="38" t="s">
        <v>25</v>
      </c>
      <c r="N157" s="38" t="s">
        <v>25</v>
      </c>
      <c r="O157" s="38" t="s">
        <v>25</v>
      </c>
      <c r="P157" s="38" t="s">
        <v>25</v>
      </c>
      <c r="Q157" s="38" t="s">
        <v>25</v>
      </c>
      <c r="R157" s="123" t="s">
        <v>25</v>
      </c>
      <c r="S157" s="36" t="str">
        <f t="shared" si="203"/>
        <v>нд</v>
      </c>
      <c r="T157" s="106" t="str">
        <f t="shared" si="204"/>
        <v>нд</v>
      </c>
      <c r="U157" s="36" t="str">
        <f t="shared" si="221"/>
        <v>нд</v>
      </c>
      <c r="V157" s="106" t="str">
        <f t="shared" si="205"/>
        <v>нд</v>
      </c>
      <c r="W157" s="38" t="s">
        <v>25</v>
      </c>
    </row>
    <row r="158" spans="1:23" ht="72" customHeight="1" x14ac:dyDescent="0.25">
      <c r="A158" s="41" t="s">
        <v>120</v>
      </c>
      <c r="B158" s="42" t="s">
        <v>121</v>
      </c>
      <c r="C158" s="43" t="s">
        <v>24</v>
      </c>
      <c r="D158" s="79" t="str">
        <f t="shared" ref="D158:E158" si="222">IF(NOT(SUM(D159,D161)=0),SUM(D159,D161),"нд")</f>
        <v>нд</v>
      </c>
      <c r="E158" s="79" t="str">
        <f t="shared" si="222"/>
        <v>нд</v>
      </c>
      <c r="F158" s="79" t="str">
        <f t="shared" ref="F158:L158" si="223">IF(NOT(SUM(F159,F161)=0),SUM(F159,F161),"нд")</f>
        <v>нд</v>
      </c>
      <c r="G158" s="79" t="str">
        <f t="shared" si="223"/>
        <v>нд</v>
      </c>
      <c r="H158" s="79" t="str">
        <f t="shared" si="223"/>
        <v>нд</v>
      </c>
      <c r="I158" s="79" t="str">
        <f t="shared" ref="I158:K158" si="224">IF(NOT(SUM(I159,I161)=0),SUM(I159,I161),"нд")</f>
        <v>нд</v>
      </c>
      <c r="J158" s="79" t="str">
        <f t="shared" si="224"/>
        <v>нд</v>
      </c>
      <c r="K158" s="79" t="str">
        <f t="shared" si="224"/>
        <v>нд</v>
      </c>
      <c r="L158" s="79" t="str">
        <f t="shared" si="223"/>
        <v>нд</v>
      </c>
      <c r="M158" s="79" t="str">
        <f t="shared" ref="M158:R158" si="225">IF(NOT(SUM(M159,M161)=0),SUM(M159,M161),"нд")</f>
        <v>нд</v>
      </c>
      <c r="N158" s="79" t="str">
        <f t="shared" si="225"/>
        <v>нд</v>
      </c>
      <c r="O158" s="79" t="str">
        <f t="shared" si="225"/>
        <v>нд</v>
      </c>
      <c r="P158" s="79" t="str">
        <f t="shared" si="225"/>
        <v>нд</v>
      </c>
      <c r="Q158" s="79" t="str">
        <f t="shared" si="225"/>
        <v>нд</v>
      </c>
      <c r="R158" s="79" t="str">
        <f t="shared" si="225"/>
        <v>нд</v>
      </c>
      <c r="S158" s="79" t="str">
        <f t="shared" si="203"/>
        <v>нд</v>
      </c>
      <c r="T158" s="79" t="str">
        <f t="shared" si="204"/>
        <v>нд</v>
      </c>
      <c r="U158" s="79" t="str">
        <f t="shared" si="221"/>
        <v>нд</v>
      </c>
      <c r="V158" s="79" t="str">
        <f t="shared" si="205"/>
        <v>нд</v>
      </c>
      <c r="W158" s="79" t="s">
        <v>25</v>
      </c>
    </row>
    <row r="159" spans="1:23" ht="63" x14ac:dyDescent="0.25">
      <c r="A159" s="44" t="s">
        <v>122</v>
      </c>
      <c r="B159" s="45" t="s">
        <v>123</v>
      </c>
      <c r="C159" s="46" t="s">
        <v>24</v>
      </c>
      <c r="D159" s="80" t="str">
        <f t="shared" ref="D159" si="226">IF(NOT(SUM(D160)=0),SUM(D160),"нд")</f>
        <v>нд</v>
      </c>
      <c r="E159" s="80" t="str">
        <f t="shared" ref="E159:R159" si="227">IF(NOT(SUM(E160)=0),SUM(E160),"нд")</f>
        <v>нд</v>
      </c>
      <c r="F159" s="80" t="str">
        <f t="shared" si="227"/>
        <v>нд</v>
      </c>
      <c r="G159" s="80" t="str">
        <f t="shared" si="227"/>
        <v>нд</v>
      </c>
      <c r="H159" s="80" t="str">
        <f t="shared" si="227"/>
        <v>нд</v>
      </c>
      <c r="I159" s="80" t="str">
        <f t="shared" si="227"/>
        <v>нд</v>
      </c>
      <c r="J159" s="80" t="str">
        <f t="shared" si="227"/>
        <v>нд</v>
      </c>
      <c r="K159" s="80" t="str">
        <f t="shared" si="227"/>
        <v>нд</v>
      </c>
      <c r="L159" s="80" t="str">
        <f t="shared" si="227"/>
        <v>нд</v>
      </c>
      <c r="M159" s="80" t="str">
        <f t="shared" ref="M159" si="228">IF(NOT(SUM(M160)=0),SUM(M160),"нд")</f>
        <v>нд</v>
      </c>
      <c r="N159" s="80" t="str">
        <f t="shared" si="227"/>
        <v>нд</v>
      </c>
      <c r="O159" s="80" t="str">
        <f t="shared" si="227"/>
        <v>нд</v>
      </c>
      <c r="P159" s="80" t="str">
        <f t="shared" si="227"/>
        <v>нд</v>
      </c>
      <c r="Q159" s="80" t="str">
        <f t="shared" si="227"/>
        <v>нд</v>
      </c>
      <c r="R159" s="80" t="str">
        <f t="shared" si="227"/>
        <v>нд</v>
      </c>
      <c r="S159" s="80" t="str">
        <f t="shared" si="203"/>
        <v>нд</v>
      </c>
      <c r="T159" s="80" t="str">
        <f t="shared" si="204"/>
        <v>нд</v>
      </c>
      <c r="U159" s="80" t="str">
        <f t="shared" si="221"/>
        <v>нд</v>
      </c>
      <c r="V159" s="80" t="str">
        <f t="shared" si="205"/>
        <v>нд</v>
      </c>
      <c r="W159" s="80" t="s">
        <v>25</v>
      </c>
    </row>
    <row r="160" spans="1:23" ht="21.75" customHeight="1" x14ac:dyDescent="0.25">
      <c r="A160" s="38" t="s">
        <v>25</v>
      </c>
      <c r="B160" s="38" t="s">
        <v>25</v>
      </c>
      <c r="C160" s="38" t="s">
        <v>25</v>
      </c>
      <c r="D160" s="36" t="s">
        <v>25</v>
      </c>
      <c r="E160" s="38" t="s">
        <v>25</v>
      </c>
      <c r="F160" s="38" t="s">
        <v>25</v>
      </c>
      <c r="G160" s="38" t="s">
        <v>25</v>
      </c>
      <c r="H160" s="38" t="s">
        <v>25</v>
      </c>
      <c r="I160" s="38" t="s">
        <v>25</v>
      </c>
      <c r="J160" s="38" t="s">
        <v>25</v>
      </c>
      <c r="K160" s="123" t="s">
        <v>25</v>
      </c>
      <c r="L160" s="38" t="s">
        <v>25</v>
      </c>
      <c r="M160" s="38" t="s">
        <v>25</v>
      </c>
      <c r="N160" s="38" t="s">
        <v>25</v>
      </c>
      <c r="O160" s="38" t="s">
        <v>25</v>
      </c>
      <c r="P160" s="38" t="s">
        <v>25</v>
      </c>
      <c r="Q160" s="38" t="s">
        <v>25</v>
      </c>
      <c r="R160" s="123" t="s">
        <v>25</v>
      </c>
      <c r="S160" s="36" t="str">
        <f t="shared" si="203"/>
        <v>нд</v>
      </c>
      <c r="T160" s="38" t="str">
        <f t="shared" si="204"/>
        <v>нд</v>
      </c>
      <c r="U160" s="36" t="str">
        <f t="shared" si="221"/>
        <v>нд</v>
      </c>
      <c r="V160" s="38" t="str">
        <f t="shared" si="205"/>
        <v>нд</v>
      </c>
      <c r="W160" s="38" t="s">
        <v>25</v>
      </c>
    </row>
    <row r="161" spans="1:23" ht="50.25" customHeight="1" x14ac:dyDescent="0.25">
      <c r="A161" s="44" t="s">
        <v>124</v>
      </c>
      <c r="B161" s="45" t="s">
        <v>125</v>
      </c>
      <c r="C161" s="46" t="s">
        <v>24</v>
      </c>
      <c r="D161" s="80" t="str">
        <f t="shared" ref="D161" si="229">IF(NOT(SUM(D162)=0),SUM(D162),"нд")</f>
        <v>нд</v>
      </c>
      <c r="E161" s="80" t="str">
        <f t="shared" ref="E161:R161" si="230">IF(NOT(SUM(E162)=0),SUM(E162),"нд")</f>
        <v>нд</v>
      </c>
      <c r="F161" s="80" t="str">
        <f t="shared" si="230"/>
        <v>нд</v>
      </c>
      <c r="G161" s="80" t="str">
        <f t="shared" si="230"/>
        <v>нд</v>
      </c>
      <c r="H161" s="80" t="str">
        <f t="shared" si="230"/>
        <v>нд</v>
      </c>
      <c r="I161" s="80" t="str">
        <f t="shared" si="230"/>
        <v>нд</v>
      </c>
      <c r="J161" s="80" t="str">
        <f t="shared" si="230"/>
        <v>нд</v>
      </c>
      <c r="K161" s="80" t="str">
        <f t="shared" si="230"/>
        <v>нд</v>
      </c>
      <c r="L161" s="80" t="str">
        <f t="shared" si="230"/>
        <v>нд</v>
      </c>
      <c r="M161" s="80" t="str">
        <f t="shared" ref="M161" si="231">IF(NOT(SUM(M162)=0),SUM(M162),"нд")</f>
        <v>нд</v>
      </c>
      <c r="N161" s="80" t="str">
        <f t="shared" si="230"/>
        <v>нд</v>
      </c>
      <c r="O161" s="80" t="str">
        <f t="shared" si="230"/>
        <v>нд</v>
      </c>
      <c r="P161" s="80" t="str">
        <f t="shared" si="230"/>
        <v>нд</v>
      </c>
      <c r="Q161" s="80" t="str">
        <f t="shared" si="230"/>
        <v>нд</v>
      </c>
      <c r="R161" s="80" t="str">
        <f t="shared" si="230"/>
        <v>нд</v>
      </c>
      <c r="S161" s="80" t="str">
        <f t="shared" si="203"/>
        <v>нд</v>
      </c>
      <c r="T161" s="80" t="str">
        <f t="shared" si="204"/>
        <v>нд</v>
      </c>
      <c r="U161" s="80" t="str">
        <f t="shared" si="221"/>
        <v>нд</v>
      </c>
      <c r="V161" s="80" t="str">
        <f t="shared" si="205"/>
        <v>нд</v>
      </c>
      <c r="W161" s="80" t="s">
        <v>25</v>
      </c>
    </row>
    <row r="162" spans="1:23" ht="21.75" customHeight="1" x14ac:dyDescent="0.25">
      <c r="A162" s="38" t="s">
        <v>25</v>
      </c>
      <c r="B162" s="38" t="s">
        <v>25</v>
      </c>
      <c r="C162" s="38" t="s">
        <v>25</v>
      </c>
      <c r="D162" s="36" t="s">
        <v>25</v>
      </c>
      <c r="E162" s="38" t="s">
        <v>25</v>
      </c>
      <c r="F162" s="38" t="s">
        <v>25</v>
      </c>
      <c r="G162" s="38" t="s">
        <v>25</v>
      </c>
      <c r="H162" s="38" t="s">
        <v>25</v>
      </c>
      <c r="I162" s="38" t="s">
        <v>25</v>
      </c>
      <c r="J162" s="38" t="s">
        <v>25</v>
      </c>
      <c r="K162" s="123" t="s">
        <v>25</v>
      </c>
      <c r="L162" s="38" t="s">
        <v>25</v>
      </c>
      <c r="M162" s="38" t="s">
        <v>25</v>
      </c>
      <c r="N162" s="38" t="s">
        <v>25</v>
      </c>
      <c r="O162" s="38" t="s">
        <v>25</v>
      </c>
      <c r="P162" s="38" t="s">
        <v>25</v>
      </c>
      <c r="Q162" s="38" t="s">
        <v>25</v>
      </c>
      <c r="R162" s="123" t="s">
        <v>25</v>
      </c>
      <c r="S162" s="36" t="str">
        <f t="shared" si="203"/>
        <v>нд</v>
      </c>
      <c r="T162" s="38" t="str">
        <f t="shared" si="204"/>
        <v>нд</v>
      </c>
      <c r="U162" s="36" t="str">
        <f t="shared" si="221"/>
        <v>нд</v>
      </c>
      <c r="V162" s="38" t="str">
        <f t="shared" si="205"/>
        <v>нд</v>
      </c>
      <c r="W162" s="38" t="s">
        <v>25</v>
      </c>
    </row>
    <row r="163" spans="1:23" ht="52.5" customHeight="1" x14ac:dyDescent="0.25">
      <c r="A163" s="41" t="s">
        <v>126</v>
      </c>
      <c r="B163" s="42" t="s">
        <v>127</v>
      </c>
      <c r="C163" s="43" t="s">
        <v>24</v>
      </c>
      <c r="D163" s="79">
        <f t="shared" ref="D163:E163" si="232">IF(NOT(SUM(D164,D171)=0),SUM(D164,D171),"нд")</f>
        <v>28.893999999999998</v>
      </c>
      <c r="E163" s="79" t="str">
        <f t="shared" si="232"/>
        <v>нд</v>
      </c>
      <c r="F163" s="79">
        <f t="shared" ref="F163:L163" si="233">IF(NOT(SUM(F164,F171)=0),SUM(F164,F171),"нд")</f>
        <v>1.996</v>
      </c>
      <c r="G163" s="79" t="str">
        <f t="shared" si="233"/>
        <v>нд</v>
      </c>
      <c r="H163" s="79" t="str">
        <f t="shared" si="233"/>
        <v>нд</v>
      </c>
      <c r="I163" s="79" t="str">
        <f t="shared" ref="I163:K163" si="234">IF(NOT(SUM(I164,I171)=0),SUM(I164,I171),"нд")</f>
        <v>нд</v>
      </c>
      <c r="J163" s="79" t="str">
        <f t="shared" si="234"/>
        <v>нд</v>
      </c>
      <c r="K163" s="118">
        <f t="shared" si="234"/>
        <v>1</v>
      </c>
      <c r="L163" s="79" t="str">
        <f t="shared" si="233"/>
        <v>нд</v>
      </c>
      <c r="M163" s="79">
        <f t="shared" ref="M163:R163" si="235">IF(NOT(SUM(M164,M171)=0),SUM(M164,M171),"нд")</f>
        <v>1.996</v>
      </c>
      <c r="N163" s="79" t="str">
        <f t="shared" si="235"/>
        <v>нд</v>
      </c>
      <c r="O163" s="79" t="str">
        <f t="shared" si="235"/>
        <v>нд</v>
      </c>
      <c r="P163" s="79" t="str">
        <f t="shared" si="235"/>
        <v>нд</v>
      </c>
      <c r="Q163" s="79" t="str">
        <f t="shared" si="235"/>
        <v>нд</v>
      </c>
      <c r="R163" s="118">
        <f t="shared" si="235"/>
        <v>1</v>
      </c>
      <c r="S163" s="79" t="str">
        <f t="shared" si="203"/>
        <v>нд</v>
      </c>
      <c r="T163" s="111" t="str">
        <f t="shared" si="204"/>
        <v>нд</v>
      </c>
      <c r="U163" s="79" t="str">
        <f t="shared" si="221"/>
        <v>нд</v>
      </c>
      <c r="V163" s="111" t="str">
        <f t="shared" si="205"/>
        <v>нд</v>
      </c>
      <c r="W163" s="79" t="s">
        <v>25</v>
      </c>
    </row>
    <row r="164" spans="1:23" ht="34.5" customHeight="1" x14ac:dyDescent="0.25">
      <c r="A164" s="44" t="s">
        <v>128</v>
      </c>
      <c r="B164" s="45" t="s">
        <v>274</v>
      </c>
      <c r="C164" s="46" t="s">
        <v>24</v>
      </c>
      <c r="D164" s="80">
        <f t="shared" ref="D164:E164" si="236">IF(NOT(SUM(D165,D169)=0),SUM(D165,D169),"нд")</f>
        <v>20.755999999999997</v>
      </c>
      <c r="E164" s="80" t="str">
        <f t="shared" si="236"/>
        <v>нд</v>
      </c>
      <c r="F164" s="80">
        <f t="shared" ref="F164:L164" si="237">IF(NOT(SUM(F165,F169)=0),SUM(F165,F169),"нд")</f>
        <v>1.996</v>
      </c>
      <c r="G164" s="80" t="str">
        <f t="shared" si="237"/>
        <v>нд</v>
      </c>
      <c r="H164" s="80" t="str">
        <f t="shared" si="237"/>
        <v>нд</v>
      </c>
      <c r="I164" s="80" t="str">
        <f t="shared" ref="I164:K164" si="238">IF(NOT(SUM(I165,I169)=0),SUM(I165,I169),"нд")</f>
        <v>нд</v>
      </c>
      <c r="J164" s="80" t="str">
        <f t="shared" si="238"/>
        <v>нд</v>
      </c>
      <c r="K164" s="119">
        <f t="shared" si="238"/>
        <v>1</v>
      </c>
      <c r="L164" s="80" t="str">
        <f t="shared" si="237"/>
        <v>нд</v>
      </c>
      <c r="M164" s="80">
        <f t="shared" ref="M164:R164" si="239">IF(NOT(SUM(M165,M169)=0),SUM(M165,M169),"нд")</f>
        <v>1.996</v>
      </c>
      <c r="N164" s="80" t="str">
        <f t="shared" si="239"/>
        <v>нд</v>
      </c>
      <c r="O164" s="80" t="str">
        <f t="shared" si="239"/>
        <v>нд</v>
      </c>
      <c r="P164" s="80" t="str">
        <f t="shared" si="239"/>
        <v>нд</v>
      </c>
      <c r="Q164" s="80" t="str">
        <f t="shared" si="239"/>
        <v>нд</v>
      </c>
      <c r="R164" s="119">
        <f t="shared" si="239"/>
        <v>1</v>
      </c>
      <c r="S164" s="80" t="str">
        <f t="shared" si="203"/>
        <v>нд</v>
      </c>
      <c r="T164" s="107" t="str">
        <f t="shared" si="204"/>
        <v>нд</v>
      </c>
      <c r="U164" s="80" t="str">
        <f t="shared" si="221"/>
        <v>нд</v>
      </c>
      <c r="V164" s="107" t="str">
        <f t="shared" si="205"/>
        <v>нд</v>
      </c>
      <c r="W164" s="80" t="s">
        <v>25</v>
      </c>
    </row>
    <row r="165" spans="1:23" ht="23.25" customHeight="1" x14ac:dyDescent="0.25">
      <c r="A165" s="55" t="s">
        <v>129</v>
      </c>
      <c r="B165" s="29" t="s">
        <v>147</v>
      </c>
      <c r="C165" s="24" t="s">
        <v>24</v>
      </c>
      <c r="D165" s="24">
        <f t="shared" ref="D165" si="240">IF(NOT(SUM(D166:D168)=0),SUM(D166:D168),"нд")</f>
        <v>18.759999999999998</v>
      </c>
      <c r="E165" s="24" t="str">
        <f t="shared" ref="E165:F165" si="241">IF(NOT(SUM(E166:E168)=0),SUM(E166:E168),"нд")</f>
        <v>нд</v>
      </c>
      <c r="F165" s="24" t="str">
        <f t="shared" si="241"/>
        <v>нд</v>
      </c>
      <c r="G165" s="24" t="str">
        <f t="shared" ref="G165:L165" si="242">IF(NOT(SUM(G166:G168)=0),SUM(G166:G168),"нд")</f>
        <v>нд</v>
      </c>
      <c r="H165" s="24" t="str">
        <f t="shared" si="242"/>
        <v>нд</v>
      </c>
      <c r="I165" s="24" t="str">
        <f t="shared" ref="I165:K165" si="243">IF(NOT(SUM(I166:I168)=0),SUM(I166:I168),"нд")</f>
        <v>нд</v>
      </c>
      <c r="J165" s="24" t="str">
        <f t="shared" si="243"/>
        <v>нд</v>
      </c>
      <c r="K165" s="83" t="str">
        <f t="shared" si="243"/>
        <v>нд</v>
      </c>
      <c r="L165" s="24" t="str">
        <f t="shared" si="242"/>
        <v>нд</v>
      </c>
      <c r="M165" s="24" t="str">
        <f t="shared" ref="M165:R165" si="244">IF(NOT(SUM(M166:M168)=0),SUM(M166:M168),"нд")</f>
        <v>нд</v>
      </c>
      <c r="N165" s="24" t="str">
        <f t="shared" si="244"/>
        <v>нд</v>
      </c>
      <c r="O165" s="24" t="str">
        <f t="shared" si="244"/>
        <v>нд</v>
      </c>
      <c r="P165" s="24" t="str">
        <f t="shared" si="244"/>
        <v>нд</v>
      </c>
      <c r="Q165" s="24" t="str">
        <f t="shared" si="244"/>
        <v>нд</v>
      </c>
      <c r="R165" s="83" t="str">
        <f t="shared" si="244"/>
        <v>нд</v>
      </c>
      <c r="S165" s="24" t="str">
        <f t="shared" si="203"/>
        <v>нд</v>
      </c>
      <c r="T165" s="24" t="str">
        <f t="shared" si="204"/>
        <v>нд</v>
      </c>
      <c r="U165" s="24" t="str">
        <f t="shared" si="221"/>
        <v>нд</v>
      </c>
      <c r="V165" s="24" t="str">
        <f t="shared" si="205"/>
        <v>нд</v>
      </c>
      <c r="W165" s="24" t="s">
        <v>25</v>
      </c>
    </row>
    <row r="166" spans="1:23" ht="47.25" x14ac:dyDescent="0.25">
      <c r="A166" s="93" t="s">
        <v>275</v>
      </c>
      <c r="B166" s="95" t="s">
        <v>276</v>
      </c>
      <c r="C166" s="112" t="s">
        <v>277</v>
      </c>
      <c r="D166" s="36">
        <v>7.2139999999999995</v>
      </c>
      <c r="E166" s="36" t="s">
        <v>25</v>
      </c>
      <c r="F166" s="36" t="s">
        <v>25</v>
      </c>
      <c r="G166" s="36" t="s">
        <v>25</v>
      </c>
      <c r="H166" s="36" t="s">
        <v>25</v>
      </c>
      <c r="I166" s="36" t="s">
        <v>25</v>
      </c>
      <c r="J166" s="36" t="s">
        <v>25</v>
      </c>
      <c r="K166" s="101" t="s">
        <v>25</v>
      </c>
      <c r="L166" s="36" t="s">
        <v>25</v>
      </c>
      <c r="M166" s="36" t="s">
        <v>25</v>
      </c>
      <c r="N166" s="36" t="s">
        <v>25</v>
      </c>
      <c r="O166" s="36" t="s">
        <v>25</v>
      </c>
      <c r="P166" s="36" t="s">
        <v>25</v>
      </c>
      <c r="Q166" s="36" t="s">
        <v>25</v>
      </c>
      <c r="R166" s="101" t="s">
        <v>25</v>
      </c>
      <c r="S166" s="36" t="str">
        <f t="shared" si="203"/>
        <v>нд</v>
      </c>
      <c r="T166" s="106" t="str">
        <f t="shared" si="204"/>
        <v>нд</v>
      </c>
      <c r="U166" s="36" t="str">
        <f t="shared" si="221"/>
        <v>нд</v>
      </c>
      <c r="V166" s="106" t="str">
        <f t="shared" si="205"/>
        <v>нд</v>
      </c>
      <c r="W166" s="36" t="s">
        <v>25</v>
      </c>
    </row>
    <row r="167" spans="1:23" ht="46.5" customHeight="1" x14ac:dyDescent="0.25">
      <c r="A167" s="93" t="s">
        <v>275</v>
      </c>
      <c r="B167" s="95" t="s">
        <v>278</v>
      </c>
      <c r="C167" s="64" t="s">
        <v>279</v>
      </c>
      <c r="D167" s="36">
        <v>5.7680000000000007</v>
      </c>
      <c r="E167" s="36" t="s">
        <v>25</v>
      </c>
      <c r="F167" s="36" t="s">
        <v>25</v>
      </c>
      <c r="G167" s="36" t="s">
        <v>25</v>
      </c>
      <c r="H167" s="36" t="s">
        <v>25</v>
      </c>
      <c r="I167" s="36" t="s">
        <v>25</v>
      </c>
      <c r="J167" s="36" t="s">
        <v>25</v>
      </c>
      <c r="K167" s="101" t="s">
        <v>25</v>
      </c>
      <c r="L167" s="36" t="s">
        <v>25</v>
      </c>
      <c r="M167" s="36" t="s">
        <v>25</v>
      </c>
      <c r="N167" s="36" t="s">
        <v>25</v>
      </c>
      <c r="O167" s="36" t="s">
        <v>25</v>
      </c>
      <c r="P167" s="36" t="s">
        <v>25</v>
      </c>
      <c r="Q167" s="36" t="s">
        <v>25</v>
      </c>
      <c r="R167" s="101" t="s">
        <v>25</v>
      </c>
      <c r="S167" s="36" t="str">
        <f t="shared" si="203"/>
        <v>нд</v>
      </c>
      <c r="T167" s="106" t="str">
        <f t="shared" si="204"/>
        <v>нд</v>
      </c>
      <c r="U167" s="36" t="str">
        <f t="shared" si="221"/>
        <v>нд</v>
      </c>
      <c r="V167" s="106" t="str">
        <f t="shared" si="205"/>
        <v>нд</v>
      </c>
      <c r="W167" s="36" t="s">
        <v>25</v>
      </c>
    </row>
    <row r="168" spans="1:23" ht="47.25" x14ac:dyDescent="0.25">
      <c r="A168" s="93" t="s">
        <v>275</v>
      </c>
      <c r="B168" s="95" t="s">
        <v>280</v>
      </c>
      <c r="C168" s="75" t="s">
        <v>281</v>
      </c>
      <c r="D168" s="36">
        <v>5.7780000000000005</v>
      </c>
      <c r="E168" s="36" t="s">
        <v>25</v>
      </c>
      <c r="F168" s="36" t="s">
        <v>25</v>
      </c>
      <c r="G168" s="36" t="s">
        <v>25</v>
      </c>
      <c r="H168" s="36" t="s">
        <v>25</v>
      </c>
      <c r="I168" s="36" t="s">
        <v>25</v>
      </c>
      <c r="J168" s="36" t="s">
        <v>25</v>
      </c>
      <c r="K168" s="101" t="s">
        <v>25</v>
      </c>
      <c r="L168" s="36" t="s">
        <v>25</v>
      </c>
      <c r="M168" s="36" t="s">
        <v>25</v>
      </c>
      <c r="N168" s="36" t="s">
        <v>25</v>
      </c>
      <c r="O168" s="36" t="s">
        <v>25</v>
      </c>
      <c r="P168" s="36" t="s">
        <v>25</v>
      </c>
      <c r="Q168" s="36" t="s">
        <v>25</v>
      </c>
      <c r="R168" s="101" t="s">
        <v>25</v>
      </c>
      <c r="S168" s="36" t="str">
        <f t="shared" si="203"/>
        <v>нд</v>
      </c>
      <c r="T168" s="106" t="str">
        <f t="shared" si="204"/>
        <v>нд</v>
      </c>
      <c r="U168" s="36" t="str">
        <f t="shared" si="221"/>
        <v>нд</v>
      </c>
      <c r="V168" s="106" t="str">
        <f t="shared" si="205"/>
        <v>нд</v>
      </c>
      <c r="W168" s="36" t="s">
        <v>25</v>
      </c>
    </row>
    <row r="169" spans="1:23" ht="24" customHeight="1" x14ac:dyDescent="0.25">
      <c r="A169" s="32" t="s">
        <v>130</v>
      </c>
      <c r="B169" s="35" t="s">
        <v>148</v>
      </c>
      <c r="C169" s="34" t="s">
        <v>24</v>
      </c>
      <c r="D169" s="65">
        <f t="shared" ref="D169" si="245">IF(NOT(SUM(D170)=0),SUM(D170),"нд")</f>
        <v>1.996</v>
      </c>
      <c r="E169" s="65" t="str">
        <f t="shared" ref="E169:R169" si="246">IF(NOT(SUM(E170)=0),SUM(E170),"нд")</f>
        <v>нд</v>
      </c>
      <c r="F169" s="65">
        <f t="shared" si="246"/>
        <v>1.996</v>
      </c>
      <c r="G169" s="65" t="str">
        <f t="shared" si="246"/>
        <v>нд</v>
      </c>
      <c r="H169" s="65" t="str">
        <f t="shared" si="246"/>
        <v>нд</v>
      </c>
      <c r="I169" s="65" t="str">
        <f t="shared" si="246"/>
        <v>нд</v>
      </c>
      <c r="J169" s="65" t="str">
        <f t="shared" si="246"/>
        <v>нд</v>
      </c>
      <c r="K169" s="117">
        <f t="shared" si="246"/>
        <v>1</v>
      </c>
      <c r="L169" s="65" t="str">
        <f t="shared" si="246"/>
        <v>нд</v>
      </c>
      <c r="M169" s="65">
        <f t="shared" ref="M169" si="247">IF(NOT(SUM(M170)=0),SUM(M170),"нд")</f>
        <v>1.996</v>
      </c>
      <c r="N169" s="65" t="str">
        <f t="shared" si="246"/>
        <v>нд</v>
      </c>
      <c r="O169" s="65" t="str">
        <f t="shared" si="246"/>
        <v>нд</v>
      </c>
      <c r="P169" s="65" t="str">
        <f t="shared" si="246"/>
        <v>нд</v>
      </c>
      <c r="Q169" s="65" t="str">
        <f t="shared" si="246"/>
        <v>нд</v>
      </c>
      <c r="R169" s="117">
        <f t="shared" si="246"/>
        <v>1</v>
      </c>
      <c r="S169" s="65" t="str">
        <f t="shared" si="203"/>
        <v>нд</v>
      </c>
      <c r="T169" s="66" t="str">
        <f t="shared" si="204"/>
        <v>нд</v>
      </c>
      <c r="U169" s="65" t="str">
        <f t="shared" si="221"/>
        <v>нд</v>
      </c>
      <c r="V169" s="66" t="str">
        <f t="shared" si="205"/>
        <v>нд</v>
      </c>
      <c r="W169" s="65" t="s">
        <v>25</v>
      </c>
    </row>
    <row r="170" spans="1:23" ht="42" customHeight="1" x14ac:dyDescent="0.25">
      <c r="A170" s="31" t="s">
        <v>282</v>
      </c>
      <c r="B170" s="73" t="s">
        <v>283</v>
      </c>
      <c r="C170" s="112" t="s">
        <v>284</v>
      </c>
      <c r="D170" s="36">
        <v>1.996</v>
      </c>
      <c r="E170" s="36" t="s">
        <v>25</v>
      </c>
      <c r="F170" s="36">
        <v>1.996</v>
      </c>
      <c r="G170" s="36" t="s">
        <v>25</v>
      </c>
      <c r="H170" s="36" t="s">
        <v>25</v>
      </c>
      <c r="I170" s="36" t="s">
        <v>25</v>
      </c>
      <c r="J170" s="36" t="s">
        <v>25</v>
      </c>
      <c r="K170" s="101">
        <v>1</v>
      </c>
      <c r="L170" s="36" t="s">
        <v>25</v>
      </c>
      <c r="M170" s="36">
        <v>1.996</v>
      </c>
      <c r="N170" s="36" t="s">
        <v>25</v>
      </c>
      <c r="O170" s="36" t="s">
        <v>25</v>
      </c>
      <c r="P170" s="36" t="s">
        <v>25</v>
      </c>
      <c r="Q170" s="36" t="s">
        <v>25</v>
      </c>
      <c r="R170" s="101">
        <v>1</v>
      </c>
      <c r="S170" s="36" t="str">
        <f t="shared" si="203"/>
        <v>нд</v>
      </c>
      <c r="T170" s="106" t="str">
        <f t="shared" si="204"/>
        <v>нд</v>
      </c>
      <c r="U170" s="36" t="str">
        <f t="shared" si="221"/>
        <v>нд</v>
      </c>
      <c r="V170" s="106" t="str">
        <f t="shared" si="205"/>
        <v>нд</v>
      </c>
      <c r="W170" s="103" t="s">
        <v>25</v>
      </c>
    </row>
    <row r="171" spans="1:23" ht="31.5" x14ac:dyDescent="0.25">
      <c r="A171" s="44" t="s">
        <v>131</v>
      </c>
      <c r="B171" s="45" t="s">
        <v>285</v>
      </c>
      <c r="C171" s="46" t="s">
        <v>24</v>
      </c>
      <c r="D171" s="80">
        <f t="shared" ref="D171:E171" si="248">IF(NOT(SUM(D172,D175)=0),SUM(D172,D175),"нд")</f>
        <v>8.1379999999999999</v>
      </c>
      <c r="E171" s="80" t="str">
        <f t="shared" si="248"/>
        <v>нд</v>
      </c>
      <c r="F171" s="80" t="str">
        <f t="shared" ref="F171:L171" si="249">IF(NOT(SUM(F172,F175)=0),SUM(F172,F175),"нд")</f>
        <v>нд</v>
      </c>
      <c r="G171" s="80" t="str">
        <f t="shared" si="249"/>
        <v>нд</v>
      </c>
      <c r="H171" s="80" t="str">
        <f t="shared" si="249"/>
        <v>нд</v>
      </c>
      <c r="I171" s="80" t="str">
        <f t="shared" ref="I171:K171" si="250">IF(NOT(SUM(I172,I175)=0),SUM(I172,I175),"нд")</f>
        <v>нд</v>
      </c>
      <c r="J171" s="80" t="str">
        <f t="shared" si="250"/>
        <v>нд</v>
      </c>
      <c r="K171" s="80" t="str">
        <f t="shared" si="250"/>
        <v>нд</v>
      </c>
      <c r="L171" s="80" t="str">
        <f t="shared" si="249"/>
        <v>нд</v>
      </c>
      <c r="M171" s="80" t="str">
        <f t="shared" ref="M171:R171" si="251">IF(NOT(SUM(M172,M175)=0),SUM(M172,M175),"нд")</f>
        <v>нд</v>
      </c>
      <c r="N171" s="80" t="str">
        <f t="shared" si="251"/>
        <v>нд</v>
      </c>
      <c r="O171" s="80" t="str">
        <f t="shared" si="251"/>
        <v>нд</v>
      </c>
      <c r="P171" s="80" t="str">
        <f t="shared" si="251"/>
        <v>нд</v>
      </c>
      <c r="Q171" s="80" t="str">
        <f t="shared" si="251"/>
        <v>нд</v>
      </c>
      <c r="R171" s="80" t="str">
        <f t="shared" si="251"/>
        <v>нд</v>
      </c>
      <c r="S171" s="80" t="str">
        <f t="shared" si="203"/>
        <v>нд</v>
      </c>
      <c r="T171" s="107" t="str">
        <f t="shared" si="204"/>
        <v>нд</v>
      </c>
      <c r="U171" s="80" t="str">
        <f t="shared" si="221"/>
        <v>нд</v>
      </c>
      <c r="V171" s="107" t="str">
        <f t="shared" si="205"/>
        <v>нд</v>
      </c>
      <c r="W171" s="80" t="s">
        <v>25</v>
      </c>
    </row>
    <row r="172" spans="1:23" ht="23.25" customHeight="1" x14ac:dyDescent="0.25">
      <c r="A172" s="55" t="s">
        <v>286</v>
      </c>
      <c r="B172" s="29" t="s">
        <v>147</v>
      </c>
      <c r="C172" s="24" t="s">
        <v>24</v>
      </c>
      <c r="D172" s="24" t="str">
        <f t="shared" ref="D172" si="252">IF(NOT(SUM(D173:D174)=0),SUM(D173:D174),"нд")</f>
        <v>нд</v>
      </c>
      <c r="E172" s="24" t="str">
        <f t="shared" ref="E172:F172" si="253">IF(NOT(SUM(E173:E174)=0),SUM(E173:E174),"нд")</f>
        <v>нд</v>
      </c>
      <c r="F172" s="24" t="str">
        <f t="shared" si="253"/>
        <v>нд</v>
      </c>
      <c r="G172" s="24" t="str">
        <f t="shared" ref="G172:L172" si="254">IF(NOT(SUM(G173:G174)=0),SUM(G173:G174),"нд")</f>
        <v>нд</v>
      </c>
      <c r="H172" s="24" t="str">
        <f t="shared" si="254"/>
        <v>нд</v>
      </c>
      <c r="I172" s="24" t="str">
        <f t="shared" ref="I172:K172" si="255">IF(NOT(SUM(I173:I174)=0),SUM(I173:I174),"нд")</f>
        <v>нд</v>
      </c>
      <c r="J172" s="24" t="str">
        <f t="shared" si="255"/>
        <v>нд</v>
      </c>
      <c r="K172" s="24" t="str">
        <f t="shared" si="255"/>
        <v>нд</v>
      </c>
      <c r="L172" s="24" t="str">
        <f t="shared" si="254"/>
        <v>нд</v>
      </c>
      <c r="M172" s="24" t="str">
        <f t="shared" ref="M172:R172" si="256">IF(NOT(SUM(M173:M174)=0),SUM(M173:M174),"нд")</f>
        <v>нд</v>
      </c>
      <c r="N172" s="24" t="str">
        <f t="shared" si="256"/>
        <v>нд</v>
      </c>
      <c r="O172" s="24" t="str">
        <f t="shared" si="256"/>
        <v>нд</v>
      </c>
      <c r="P172" s="24" t="str">
        <f t="shared" si="256"/>
        <v>нд</v>
      </c>
      <c r="Q172" s="24" t="str">
        <f t="shared" si="256"/>
        <v>нд</v>
      </c>
      <c r="R172" s="24" t="str">
        <f t="shared" si="256"/>
        <v>нд</v>
      </c>
      <c r="S172" s="24" t="str">
        <f t="shared" si="203"/>
        <v>нд</v>
      </c>
      <c r="T172" s="87" t="str">
        <f t="shared" si="204"/>
        <v>нд</v>
      </c>
      <c r="U172" s="24" t="str">
        <f t="shared" si="221"/>
        <v>нд</v>
      </c>
      <c r="V172" s="87" t="str">
        <f t="shared" si="205"/>
        <v>нд</v>
      </c>
      <c r="W172" s="24" t="s">
        <v>25</v>
      </c>
    </row>
    <row r="173" spans="1:23" ht="39" customHeight="1" x14ac:dyDescent="0.25">
      <c r="A173" s="31" t="s">
        <v>286</v>
      </c>
      <c r="B173" s="73" t="s">
        <v>287</v>
      </c>
      <c r="C173" s="112" t="s">
        <v>288</v>
      </c>
      <c r="D173" s="36" t="s">
        <v>25</v>
      </c>
      <c r="E173" s="36" t="s">
        <v>25</v>
      </c>
      <c r="F173" s="36" t="s">
        <v>25</v>
      </c>
      <c r="G173" s="36" t="s">
        <v>25</v>
      </c>
      <c r="H173" s="36" t="s">
        <v>25</v>
      </c>
      <c r="I173" s="36" t="s">
        <v>25</v>
      </c>
      <c r="J173" s="36" t="s">
        <v>25</v>
      </c>
      <c r="K173" s="101" t="s">
        <v>25</v>
      </c>
      <c r="L173" s="36" t="s">
        <v>25</v>
      </c>
      <c r="M173" s="36" t="s">
        <v>25</v>
      </c>
      <c r="N173" s="36" t="s">
        <v>25</v>
      </c>
      <c r="O173" s="36" t="s">
        <v>25</v>
      </c>
      <c r="P173" s="36" t="s">
        <v>25</v>
      </c>
      <c r="Q173" s="36" t="s">
        <v>25</v>
      </c>
      <c r="R173" s="101" t="s">
        <v>25</v>
      </c>
      <c r="S173" s="36" t="str">
        <f t="shared" si="203"/>
        <v>нд</v>
      </c>
      <c r="T173" s="106" t="str">
        <f t="shared" si="204"/>
        <v>нд</v>
      </c>
      <c r="U173" s="36" t="str">
        <f t="shared" si="221"/>
        <v>нд</v>
      </c>
      <c r="V173" s="106" t="str">
        <f t="shared" si="205"/>
        <v>нд</v>
      </c>
      <c r="W173" s="36" t="s">
        <v>25</v>
      </c>
    </row>
    <row r="174" spans="1:23" ht="50.25" customHeight="1" x14ac:dyDescent="0.25">
      <c r="A174" s="31" t="s">
        <v>286</v>
      </c>
      <c r="B174" s="95" t="s">
        <v>289</v>
      </c>
      <c r="C174" s="112" t="s">
        <v>290</v>
      </c>
      <c r="D174" s="36" t="s">
        <v>25</v>
      </c>
      <c r="E174" s="36" t="s">
        <v>25</v>
      </c>
      <c r="F174" s="36" t="s">
        <v>25</v>
      </c>
      <c r="G174" s="36" t="s">
        <v>25</v>
      </c>
      <c r="H174" s="36" t="s">
        <v>25</v>
      </c>
      <c r="I174" s="36" t="s">
        <v>25</v>
      </c>
      <c r="J174" s="36" t="s">
        <v>25</v>
      </c>
      <c r="K174" s="101" t="s">
        <v>25</v>
      </c>
      <c r="L174" s="36" t="s">
        <v>25</v>
      </c>
      <c r="M174" s="36" t="s">
        <v>25</v>
      </c>
      <c r="N174" s="36" t="s">
        <v>25</v>
      </c>
      <c r="O174" s="36" t="s">
        <v>25</v>
      </c>
      <c r="P174" s="36" t="s">
        <v>25</v>
      </c>
      <c r="Q174" s="36" t="s">
        <v>25</v>
      </c>
      <c r="R174" s="101" t="s">
        <v>25</v>
      </c>
      <c r="S174" s="36" t="str">
        <f t="shared" si="203"/>
        <v>нд</v>
      </c>
      <c r="T174" s="106" t="str">
        <f t="shared" si="204"/>
        <v>нд</v>
      </c>
      <c r="U174" s="36" t="str">
        <f t="shared" si="221"/>
        <v>нд</v>
      </c>
      <c r="V174" s="106" t="str">
        <f t="shared" si="205"/>
        <v>нд</v>
      </c>
      <c r="W174" s="36" t="s">
        <v>25</v>
      </c>
    </row>
    <row r="175" spans="1:23" ht="22.5" customHeight="1" x14ac:dyDescent="0.25">
      <c r="A175" s="32" t="s">
        <v>291</v>
      </c>
      <c r="B175" s="35" t="s">
        <v>148</v>
      </c>
      <c r="C175" s="34" t="s">
        <v>24</v>
      </c>
      <c r="D175" s="65">
        <f t="shared" ref="D175" si="257">IF(NOT(SUM(D176:D177)=0),SUM(D176:D177),"нд")</f>
        <v>8.1379999999999999</v>
      </c>
      <c r="E175" s="104" t="str">
        <f t="shared" ref="E175:F175" si="258">IF(NOT(SUM(E176:E177)=0),SUM(E176:E177),"нд")</f>
        <v>нд</v>
      </c>
      <c r="F175" s="104" t="str">
        <f t="shared" si="258"/>
        <v>нд</v>
      </c>
      <c r="G175" s="104" t="str">
        <f t="shared" ref="G175:L175" si="259">IF(NOT(SUM(G176:G177)=0),SUM(G176:G177),"нд")</f>
        <v>нд</v>
      </c>
      <c r="H175" s="104" t="str">
        <f t="shared" si="259"/>
        <v>нд</v>
      </c>
      <c r="I175" s="104" t="str">
        <f t="shared" si="259"/>
        <v>нд</v>
      </c>
      <c r="J175" s="104" t="str">
        <f t="shared" si="259"/>
        <v>нд</v>
      </c>
      <c r="K175" s="104" t="str">
        <f t="shared" si="259"/>
        <v>нд</v>
      </c>
      <c r="L175" s="104" t="str">
        <f t="shared" si="259"/>
        <v>нд</v>
      </c>
      <c r="M175" s="104" t="str">
        <f t="shared" ref="M175:R175" si="260">IF(NOT(SUM(M176:M177)=0),SUM(M176:M177),"нд")</f>
        <v>нд</v>
      </c>
      <c r="N175" s="104" t="str">
        <f t="shared" si="260"/>
        <v>нд</v>
      </c>
      <c r="O175" s="104" t="str">
        <f t="shared" si="260"/>
        <v>нд</v>
      </c>
      <c r="P175" s="104" t="str">
        <f t="shared" si="260"/>
        <v>нд</v>
      </c>
      <c r="Q175" s="104" t="str">
        <f t="shared" si="260"/>
        <v>нд</v>
      </c>
      <c r="R175" s="104" t="str">
        <f t="shared" si="260"/>
        <v>нд</v>
      </c>
      <c r="S175" s="65" t="str">
        <f t="shared" si="203"/>
        <v>нд</v>
      </c>
      <c r="T175" s="66" t="str">
        <f t="shared" si="204"/>
        <v>нд</v>
      </c>
      <c r="U175" s="65" t="str">
        <f t="shared" si="221"/>
        <v>нд</v>
      </c>
      <c r="V175" s="66" t="str">
        <f t="shared" si="205"/>
        <v>нд</v>
      </c>
      <c r="W175" s="65" t="s">
        <v>25</v>
      </c>
    </row>
    <row r="176" spans="1:23" ht="53.25" customHeight="1" x14ac:dyDescent="0.25">
      <c r="A176" s="96" t="s">
        <v>292</v>
      </c>
      <c r="B176" s="71" t="s">
        <v>293</v>
      </c>
      <c r="C176" s="113" t="s">
        <v>294</v>
      </c>
      <c r="D176" s="36">
        <f>7.345+0.349</f>
        <v>7.694</v>
      </c>
      <c r="E176" s="36" t="s">
        <v>25</v>
      </c>
      <c r="F176" s="36" t="s">
        <v>25</v>
      </c>
      <c r="G176" s="36" t="s">
        <v>25</v>
      </c>
      <c r="H176" s="36" t="s">
        <v>25</v>
      </c>
      <c r="I176" s="36" t="s">
        <v>25</v>
      </c>
      <c r="J176" s="36" t="s">
        <v>25</v>
      </c>
      <c r="K176" s="101" t="s">
        <v>25</v>
      </c>
      <c r="L176" s="36" t="s">
        <v>25</v>
      </c>
      <c r="M176" s="36" t="s">
        <v>25</v>
      </c>
      <c r="N176" s="36" t="s">
        <v>25</v>
      </c>
      <c r="O176" s="36" t="s">
        <v>25</v>
      </c>
      <c r="P176" s="36" t="s">
        <v>25</v>
      </c>
      <c r="Q176" s="36" t="s">
        <v>25</v>
      </c>
      <c r="R176" s="101" t="s">
        <v>25</v>
      </c>
      <c r="S176" s="36" t="str">
        <f t="shared" si="203"/>
        <v>нд</v>
      </c>
      <c r="T176" s="106" t="str">
        <f t="shared" si="204"/>
        <v>нд</v>
      </c>
      <c r="U176" s="36" t="str">
        <f t="shared" si="221"/>
        <v>нд</v>
      </c>
      <c r="V176" s="106" t="str">
        <f t="shared" si="205"/>
        <v>нд</v>
      </c>
      <c r="W176" s="36" t="s">
        <v>25</v>
      </c>
    </row>
    <row r="177" spans="1:25" ht="45" customHeight="1" x14ac:dyDescent="0.25">
      <c r="A177" s="96" t="s">
        <v>292</v>
      </c>
      <c r="B177" s="74" t="s">
        <v>295</v>
      </c>
      <c r="C177" s="97" t="s">
        <v>296</v>
      </c>
      <c r="D177" s="36">
        <v>0.44400000000000001</v>
      </c>
      <c r="E177" s="36" t="s">
        <v>25</v>
      </c>
      <c r="F177" s="36" t="s">
        <v>25</v>
      </c>
      <c r="G177" s="36" t="s">
        <v>25</v>
      </c>
      <c r="H177" s="36" t="s">
        <v>25</v>
      </c>
      <c r="I177" s="36" t="s">
        <v>25</v>
      </c>
      <c r="J177" s="36" t="s">
        <v>25</v>
      </c>
      <c r="K177" s="101" t="s">
        <v>25</v>
      </c>
      <c r="L177" s="36" t="s">
        <v>25</v>
      </c>
      <c r="M177" s="36" t="s">
        <v>25</v>
      </c>
      <c r="N177" s="36" t="s">
        <v>25</v>
      </c>
      <c r="O177" s="36" t="s">
        <v>25</v>
      </c>
      <c r="P177" s="36" t="s">
        <v>25</v>
      </c>
      <c r="Q177" s="36" t="s">
        <v>25</v>
      </c>
      <c r="R177" s="101" t="s">
        <v>25</v>
      </c>
      <c r="S177" s="36" t="str">
        <f t="shared" si="203"/>
        <v>нд</v>
      </c>
      <c r="T177" s="106" t="str">
        <f t="shared" si="204"/>
        <v>нд</v>
      </c>
      <c r="U177" s="36" t="str">
        <f t="shared" si="221"/>
        <v>нд</v>
      </c>
      <c r="V177" s="106" t="str">
        <f t="shared" si="205"/>
        <v>нд</v>
      </c>
      <c r="W177" s="36" t="s">
        <v>25</v>
      </c>
    </row>
    <row r="178" spans="1:25" ht="51" customHeight="1" x14ac:dyDescent="0.25">
      <c r="A178" s="41" t="s">
        <v>132</v>
      </c>
      <c r="B178" s="42" t="s">
        <v>133</v>
      </c>
      <c r="C178" s="43" t="s">
        <v>24</v>
      </c>
      <c r="D178" s="79" t="str">
        <f t="shared" ref="D178" si="261">IF(NOT(SUM(D179)=0),SUM(D179),"нд")</f>
        <v>нд</v>
      </c>
      <c r="E178" s="79" t="str">
        <f t="shared" ref="E178:R178" si="262">IF(NOT(SUM(E179)=0),SUM(E179),"нд")</f>
        <v>нд</v>
      </c>
      <c r="F178" s="79" t="str">
        <f t="shared" si="262"/>
        <v>нд</v>
      </c>
      <c r="G178" s="79" t="str">
        <f t="shared" si="262"/>
        <v>нд</v>
      </c>
      <c r="H178" s="79" t="str">
        <f t="shared" si="262"/>
        <v>нд</v>
      </c>
      <c r="I178" s="79" t="str">
        <f t="shared" si="262"/>
        <v>нд</v>
      </c>
      <c r="J178" s="79" t="str">
        <f t="shared" si="262"/>
        <v>нд</v>
      </c>
      <c r="K178" s="79" t="str">
        <f t="shared" si="262"/>
        <v>нд</v>
      </c>
      <c r="L178" s="79" t="str">
        <f t="shared" si="262"/>
        <v>нд</v>
      </c>
      <c r="M178" s="79" t="str">
        <f t="shared" ref="M178" si="263">IF(NOT(SUM(M179)=0),SUM(M179),"нд")</f>
        <v>нд</v>
      </c>
      <c r="N178" s="79" t="str">
        <f t="shared" si="262"/>
        <v>нд</v>
      </c>
      <c r="O178" s="79" t="str">
        <f t="shared" si="262"/>
        <v>нд</v>
      </c>
      <c r="P178" s="79" t="str">
        <f t="shared" si="262"/>
        <v>нд</v>
      </c>
      <c r="Q178" s="79" t="str">
        <f t="shared" si="262"/>
        <v>нд</v>
      </c>
      <c r="R178" s="79" t="str">
        <f t="shared" si="262"/>
        <v>нд</v>
      </c>
      <c r="S178" s="79" t="str">
        <f t="shared" si="203"/>
        <v>нд</v>
      </c>
      <c r="T178" s="111" t="str">
        <f t="shared" si="204"/>
        <v>нд</v>
      </c>
      <c r="U178" s="79" t="str">
        <f t="shared" si="221"/>
        <v>нд</v>
      </c>
      <c r="V178" s="111" t="str">
        <f t="shared" si="205"/>
        <v>нд</v>
      </c>
      <c r="W178" s="79" t="s">
        <v>25</v>
      </c>
    </row>
    <row r="179" spans="1:25" x14ac:dyDescent="0.25">
      <c r="A179" s="38" t="s">
        <v>25</v>
      </c>
      <c r="B179" s="38" t="s">
        <v>25</v>
      </c>
      <c r="C179" s="38" t="s">
        <v>25</v>
      </c>
      <c r="D179" s="36" t="s">
        <v>25</v>
      </c>
      <c r="E179" s="38" t="s">
        <v>25</v>
      </c>
      <c r="F179" s="38" t="s">
        <v>25</v>
      </c>
      <c r="G179" s="38" t="s">
        <v>25</v>
      </c>
      <c r="H179" s="38" t="s">
        <v>25</v>
      </c>
      <c r="I179" s="38" t="s">
        <v>25</v>
      </c>
      <c r="J179" s="38" t="s">
        <v>25</v>
      </c>
      <c r="K179" s="123" t="s">
        <v>25</v>
      </c>
      <c r="L179" s="38" t="s">
        <v>25</v>
      </c>
      <c r="M179" s="38" t="s">
        <v>25</v>
      </c>
      <c r="N179" s="38" t="s">
        <v>25</v>
      </c>
      <c r="O179" s="38" t="s">
        <v>25</v>
      </c>
      <c r="P179" s="38" t="s">
        <v>25</v>
      </c>
      <c r="Q179" s="38" t="s">
        <v>25</v>
      </c>
      <c r="R179" s="123" t="s">
        <v>25</v>
      </c>
      <c r="S179" s="36" t="str">
        <f t="shared" si="203"/>
        <v>нд</v>
      </c>
      <c r="T179" s="106" t="str">
        <f t="shared" si="204"/>
        <v>нд</v>
      </c>
      <c r="U179" s="36" t="str">
        <f t="shared" si="221"/>
        <v>нд</v>
      </c>
      <c r="V179" s="106" t="str">
        <f t="shared" si="205"/>
        <v>нд</v>
      </c>
      <c r="W179" s="38" t="s">
        <v>25</v>
      </c>
    </row>
    <row r="180" spans="1:25" ht="35.25" customHeight="1" x14ac:dyDescent="0.25">
      <c r="A180" s="41" t="s">
        <v>134</v>
      </c>
      <c r="B180" s="42" t="s">
        <v>135</v>
      </c>
      <c r="C180" s="43" t="s">
        <v>24</v>
      </c>
      <c r="D180" s="79">
        <f t="shared" ref="D180:E180" si="264">IF(NOT(SUM(D181,D190)=0),SUM(D181,D190),"нд")</f>
        <v>0.113</v>
      </c>
      <c r="E180" s="79" t="str">
        <f t="shared" si="264"/>
        <v>нд</v>
      </c>
      <c r="F180" s="79">
        <f t="shared" ref="F180:L180" si="265">IF(NOT(SUM(F181,F190)=0),SUM(F181,F190),"нд")</f>
        <v>0.113</v>
      </c>
      <c r="G180" s="79" t="str">
        <f t="shared" si="265"/>
        <v>нд</v>
      </c>
      <c r="H180" s="79" t="str">
        <f t="shared" si="265"/>
        <v>нд</v>
      </c>
      <c r="I180" s="79" t="str">
        <f t="shared" ref="I180:K180" si="266">IF(NOT(SUM(I181,I190)=0),SUM(I181,I190),"нд")</f>
        <v>нд</v>
      </c>
      <c r="J180" s="79" t="str">
        <f t="shared" si="266"/>
        <v>нд</v>
      </c>
      <c r="K180" s="118">
        <f t="shared" si="266"/>
        <v>1</v>
      </c>
      <c r="L180" s="79" t="str">
        <f t="shared" si="265"/>
        <v>нд</v>
      </c>
      <c r="M180" s="79">
        <f t="shared" ref="M180:R180" si="267">IF(NOT(SUM(M181,M190)=0),SUM(M181,M190),"нд")</f>
        <v>0.113</v>
      </c>
      <c r="N180" s="79" t="str">
        <f t="shared" si="267"/>
        <v>нд</v>
      </c>
      <c r="O180" s="79" t="str">
        <f t="shared" si="267"/>
        <v>нд</v>
      </c>
      <c r="P180" s="79" t="str">
        <f t="shared" si="267"/>
        <v>нд</v>
      </c>
      <c r="Q180" s="79" t="str">
        <f t="shared" si="267"/>
        <v>нд</v>
      </c>
      <c r="R180" s="118">
        <f t="shared" si="267"/>
        <v>1</v>
      </c>
      <c r="S180" s="79" t="str">
        <f t="shared" si="203"/>
        <v>нд</v>
      </c>
      <c r="T180" s="111" t="str">
        <f t="shared" si="204"/>
        <v>нд</v>
      </c>
      <c r="U180" s="79" t="str">
        <f t="shared" si="221"/>
        <v>нд</v>
      </c>
      <c r="V180" s="111" t="str">
        <f t="shared" si="205"/>
        <v>нд</v>
      </c>
      <c r="W180" s="79" t="s">
        <v>25</v>
      </c>
      <c r="X180" s="57"/>
    </row>
    <row r="181" spans="1:25" ht="28.5" customHeight="1" x14ac:dyDescent="0.25">
      <c r="A181" s="44" t="s">
        <v>136</v>
      </c>
      <c r="B181" s="45" t="s">
        <v>137</v>
      </c>
      <c r="C181" s="46" t="s">
        <v>24</v>
      </c>
      <c r="D181" s="80">
        <f>IF(NOT(SUM(D182,D188)=0),SUM(D182,D188),"нд")</f>
        <v>0.113</v>
      </c>
      <c r="E181" s="80" t="str">
        <f t="shared" ref="E181:F181" si="268">IF(NOT(SUM(E182,E188)=0),SUM(E182,E188),"нд")</f>
        <v>нд</v>
      </c>
      <c r="F181" s="80">
        <f t="shared" si="268"/>
        <v>0.113</v>
      </c>
      <c r="G181" s="80" t="str">
        <f t="shared" ref="G181:L181" si="269">IF(NOT(SUM(G182,G188)=0),SUM(G182,G188),"нд")</f>
        <v>нд</v>
      </c>
      <c r="H181" s="80" t="str">
        <f t="shared" si="269"/>
        <v>нд</v>
      </c>
      <c r="I181" s="80" t="str">
        <f t="shared" ref="I181:K181" si="270">IF(NOT(SUM(I182,I188)=0),SUM(I182,I188),"нд")</f>
        <v>нд</v>
      </c>
      <c r="J181" s="80" t="str">
        <f t="shared" si="270"/>
        <v>нд</v>
      </c>
      <c r="K181" s="119">
        <f t="shared" si="270"/>
        <v>1</v>
      </c>
      <c r="L181" s="80" t="str">
        <f t="shared" si="269"/>
        <v>нд</v>
      </c>
      <c r="M181" s="80">
        <f t="shared" ref="M181:R181" si="271">IF(NOT(SUM(M182,M188)=0),SUM(M182,M188),"нд")</f>
        <v>0.113</v>
      </c>
      <c r="N181" s="80" t="str">
        <f t="shared" si="271"/>
        <v>нд</v>
      </c>
      <c r="O181" s="80" t="str">
        <f t="shared" si="271"/>
        <v>нд</v>
      </c>
      <c r="P181" s="80" t="str">
        <f t="shared" si="271"/>
        <v>нд</v>
      </c>
      <c r="Q181" s="80" t="str">
        <f t="shared" si="271"/>
        <v>нд</v>
      </c>
      <c r="R181" s="119">
        <f t="shared" si="271"/>
        <v>1</v>
      </c>
      <c r="S181" s="80" t="str">
        <f t="shared" si="203"/>
        <v>нд</v>
      </c>
      <c r="T181" s="107" t="str">
        <f t="shared" si="204"/>
        <v>нд</v>
      </c>
      <c r="U181" s="80" t="str">
        <f t="shared" si="221"/>
        <v>нд</v>
      </c>
      <c r="V181" s="107" t="str">
        <f t="shared" si="205"/>
        <v>нд</v>
      </c>
      <c r="W181" s="80" t="s">
        <v>25</v>
      </c>
    </row>
    <row r="182" spans="1:25" ht="23.25" customHeight="1" x14ac:dyDescent="0.25">
      <c r="A182" s="55" t="s">
        <v>297</v>
      </c>
      <c r="B182" s="29" t="s">
        <v>147</v>
      </c>
      <c r="C182" s="24" t="s">
        <v>24</v>
      </c>
      <c r="D182" s="24" t="str">
        <f t="shared" ref="D182" si="272">IF(NOT(SUM(D183:D187)=0),SUM(D183:D187),"нд")</f>
        <v>нд</v>
      </c>
      <c r="E182" s="24" t="str">
        <f t="shared" ref="E182:F182" si="273">IF(NOT(SUM(E183:E187)=0),SUM(E183:E187),"нд")</f>
        <v>нд</v>
      </c>
      <c r="F182" s="24" t="str">
        <f t="shared" si="273"/>
        <v>нд</v>
      </c>
      <c r="G182" s="24" t="str">
        <f t="shared" ref="G182:L182" si="274">IF(NOT(SUM(G183:G187)=0),SUM(G183:G187),"нд")</f>
        <v>нд</v>
      </c>
      <c r="H182" s="24" t="str">
        <f t="shared" si="274"/>
        <v>нд</v>
      </c>
      <c r="I182" s="24" t="str">
        <f t="shared" ref="I182:K182" si="275">IF(NOT(SUM(I183:I187)=0),SUM(I183:I187),"нд")</f>
        <v>нд</v>
      </c>
      <c r="J182" s="24" t="str">
        <f t="shared" si="275"/>
        <v>нд</v>
      </c>
      <c r="K182" s="83" t="str">
        <f t="shared" si="275"/>
        <v>нд</v>
      </c>
      <c r="L182" s="24" t="str">
        <f t="shared" si="274"/>
        <v>нд</v>
      </c>
      <c r="M182" s="24" t="str">
        <f t="shared" ref="M182:R182" si="276">IF(NOT(SUM(M183:M187)=0),SUM(M183:M187),"нд")</f>
        <v>нд</v>
      </c>
      <c r="N182" s="24" t="str">
        <f t="shared" si="276"/>
        <v>нд</v>
      </c>
      <c r="O182" s="24" t="str">
        <f t="shared" si="276"/>
        <v>нд</v>
      </c>
      <c r="P182" s="24" t="str">
        <f t="shared" si="276"/>
        <v>нд</v>
      </c>
      <c r="Q182" s="24" t="str">
        <f t="shared" si="276"/>
        <v>нд</v>
      </c>
      <c r="R182" s="83" t="str">
        <f t="shared" si="276"/>
        <v>нд</v>
      </c>
      <c r="S182" s="24" t="str">
        <f t="shared" si="203"/>
        <v>нд</v>
      </c>
      <c r="T182" s="87" t="str">
        <f t="shared" si="204"/>
        <v>нд</v>
      </c>
      <c r="U182" s="24" t="str">
        <f t="shared" si="221"/>
        <v>нд</v>
      </c>
      <c r="V182" s="87" t="str">
        <f t="shared" si="205"/>
        <v>нд</v>
      </c>
      <c r="W182" s="24" t="s">
        <v>25</v>
      </c>
    </row>
    <row r="183" spans="1:25" ht="26.25" customHeight="1" x14ac:dyDescent="0.25">
      <c r="A183" s="98" t="s">
        <v>297</v>
      </c>
      <c r="B183" s="73" t="s">
        <v>298</v>
      </c>
      <c r="C183" s="64" t="s">
        <v>299</v>
      </c>
      <c r="D183" s="36" t="s">
        <v>25</v>
      </c>
      <c r="E183" s="36" t="s">
        <v>25</v>
      </c>
      <c r="F183" s="36" t="s">
        <v>25</v>
      </c>
      <c r="G183" s="36" t="s">
        <v>25</v>
      </c>
      <c r="H183" s="36" t="s">
        <v>25</v>
      </c>
      <c r="I183" s="36" t="s">
        <v>25</v>
      </c>
      <c r="J183" s="36" t="s">
        <v>25</v>
      </c>
      <c r="K183" s="101" t="s">
        <v>25</v>
      </c>
      <c r="L183" s="36" t="s">
        <v>25</v>
      </c>
      <c r="M183" s="36" t="s">
        <v>25</v>
      </c>
      <c r="N183" s="36" t="s">
        <v>25</v>
      </c>
      <c r="O183" s="36" t="s">
        <v>25</v>
      </c>
      <c r="P183" s="36" t="s">
        <v>25</v>
      </c>
      <c r="Q183" s="36" t="s">
        <v>25</v>
      </c>
      <c r="R183" s="101" t="s">
        <v>25</v>
      </c>
      <c r="S183" s="36" t="str">
        <f t="shared" si="203"/>
        <v>нд</v>
      </c>
      <c r="T183" s="106" t="str">
        <f t="shared" si="204"/>
        <v>нд</v>
      </c>
      <c r="U183" s="36" t="str">
        <f t="shared" si="221"/>
        <v>нд</v>
      </c>
      <c r="V183" s="106" t="str">
        <f t="shared" si="205"/>
        <v>нд</v>
      </c>
      <c r="W183" s="36" t="s">
        <v>25</v>
      </c>
    </row>
    <row r="184" spans="1:25" ht="33" customHeight="1" x14ac:dyDescent="0.25">
      <c r="A184" s="98" t="s">
        <v>297</v>
      </c>
      <c r="B184" s="73" t="s">
        <v>300</v>
      </c>
      <c r="C184" s="64" t="s">
        <v>301</v>
      </c>
      <c r="D184" s="36" t="s">
        <v>25</v>
      </c>
      <c r="E184" s="36" t="s">
        <v>25</v>
      </c>
      <c r="F184" s="36" t="s">
        <v>25</v>
      </c>
      <c r="G184" s="36" t="s">
        <v>25</v>
      </c>
      <c r="H184" s="36" t="s">
        <v>25</v>
      </c>
      <c r="I184" s="36" t="s">
        <v>25</v>
      </c>
      <c r="J184" s="36" t="s">
        <v>25</v>
      </c>
      <c r="K184" s="101" t="s">
        <v>25</v>
      </c>
      <c r="L184" s="36" t="s">
        <v>25</v>
      </c>
      <c r="M184" s="36" t="s">
        <v>25</v>
      </c>
      <c r="N184" s="36" t="s">
        <v>25</v>
      </c>
      <c r="O184" s="36" t="s">
        <v>25</v>
      </c>
      <c r="P184" s="36" t="s">
        <v>25</v>
      </c>
      <c r="Q184" s="36" t="s">
        <v>25</v>
      </c>
      <c r="R184" s="101" t="s">
        <v>25</v>
      </c>
      <c r="S184" s="36" t="str">
        <f t="shared" si="203"/>
        <v>нд</v>
      </c>
      <c r="T184" s="106" t="str">
        <f t="shared" si="204"/>
        <v>нд</v>
      </c>
      <c r="U184" s="36" t="str">
        <f t="shared" si="221"/>
        <v>нд</v>
      </c>
      <c r="V184" s="106" t="str">
        <f t="shared" si="205"/>
        <v>нд</v>
      </c>
      <c r="W184" s="36" t="s">
        <v>25</v>
      </c>
    </row>
    <row r="185" spans="1:25" ht="31.5" x14ac:dyDescent="0.25">
      <c r="A185" s="98" t="s">
        <v>297</v>
      </c>
      <c r="B185" s="73" t="s">
        <v>302</v>
      </c>
      <c r="C185" s="64" t="s">
        <v>303</v>
      </c>
      <c r="D185" s="36" t="s">
        <v>25</v>
      </c>
      <c r="E185" s="36" t="s">
        <v>25</v>
      </c>
      <c r="F185" s="36" t="s">
        <v>25</v>
      </c>
      <c r="G185" s="36" t="s">
        <v>25</v>
      </c>
      <c r="H185" s="36" t="s">
        <v>25</v>
      </c>
      <c r="I185" s="36" t="s">
        <v>25</v>
      </c>
      <c r="J185" s="36" t="s">
        <v>25</v>
      </c>
      <c r="K185" s="101" t="s">
        <v>25</v>
      </c>
      <c r="L185" s="36" t="s">
        <v>25</v>
      </c>
      <c r="M185" s="36" t="s">
        <v>25</v>
      </c>
      <c r="N185" s="36" t="s">
        <v>25</v>
      </c>
      <c r="O185" s="36" t="s">
        <v>25</v>
      </c>
      <c r="P185" s="36" t="s">
        <v>25</v>
      </c>
      <c r="Q185" s="36" t="s">
        <v>25</v>
      </c>
      <c r="R185" s="101" t="s">
        <v>25</v>
      </c>
      <c r="S185" s="36" t="str">
        <f t="shared" si="203"/>
        <v>нд</v>
      </c>
      <c r="T185" s="106" t="str">
        <f t="shared" si="204"/>
        <v>нд</v>
      </c>
      <c r="U185" s="36" t="str">
        <f t="shared" si="221"/>
        <v>нд</v>
      </c>
      <c r="V185" s="106" t="str">
        <f t="shared" si="205"/>
        <v>нд</v>
      </c>
      <c r="W185" s="36" t="s">
        <v>25</v>
      </c>
    </row>
    <row r="186" spans="1:25" ht="33" customHeight="1" x14ac:dyDescent="0.25">
      <c r="A186" s="98" t="s">
        <v>297</v>
      </c>
      <c r="B186" s="95" t="s">
        <v>304</v>
      </c>
      <c r="C186" s="97" t="s">
        <v>305</v>
      </c>
      <c r="D186" s="36" t="s">
        <v>25</v>
      </c>
      <c r="E186" s="36" t="s">
        <v>25</v>
      </c>
      <c r="F186" s="36" t="s">
        <v>25</v>
      </c>
      <c r="G186" s="36" t="s">
        <v>25</v>
      </c>
      <c r="H186" s="36" t="s">
        <v>25</v>
      </c>
      <c r="I186" s="36" t="s">
        <v>25</v>
      </c>
      <c r="J186" s="36" t="s">
        <v>25</v>
      </c>
      <c r="K186" s="101" t="s">
        <v>25</v>
      </c>
      <c r="L186" s="36" t="s">
        <v>25</v>
      </c>
      <c r="M186" s="36" t="s">
        <v>25</v>
      </c>
      <c r="N186" s="36" t="s">
        <v>25</v>
      </c>
      <c r="O186" s="36" t="s">
        <v>25</v>
      </c>
      <c r="P186" s="36" t="s">
        <v>25</v>
      </c>
      <c r="Q186" s="36" t="s">
        <v>25</v>
      </c>
      <c r="R186" s="101" t="s">
        <v>25</v>
      </c>
      <c r="S186" s="36" t="str">
        <f t="shared" si="203"/>
        <v>нд</v>
      </c>
      <c r="T186" s="106" t="str">
        <f t="shared" si="204"/>
        <v>нд</v>
      </c>
      <c r="U186" s="36" t="str">
        <f t="shared" si="221"/>
        <v>нд</v>
      </c>
      <c r="V186" s="106" t="str">
        <f t="shared" si="205"/>
        <v>нд</v>
      </c>
      <c r="W186" s="36" t="s">
        <v>25</v>
      </c>
      <c r="Y186" s="57"/>
    </row>
    <row r="187" spans="1:25" ht="46.5" customHeight="1" x14ac:dyDescent="0.25">
      <c r="A187" s="98" t="s">
        <v>297</v>
      </c>
      <c r="B187" s="95" t="s">
        <v>306</v>
      </c>
      <c r="C187" s="97" t="s">
        <v>307</v>
      </c>
      <c r="D187" s="36" t="s">
        <v>25</v>
      </c>
      <c r="E187" s="36" t="s">
        <v>25</v>
      </c>
      <c r="F187" s="36" t="s">
        <v>25</v>
      </c>
      <c r="G187" s="36" t="s">
        <v>25</v>
      </c>
      <c r="H187" s="36" t="s">
        <v>25</v>
      </c>
      <c r="I187" s="36" t="s">
        <v>25</v>
      </c>
      <c r="J187" s="36" t="s">
        <v>25</v>
      </c>
      <c r="K187" s="101" t="s">
        <v>25</v>
      </c>
      <c r="L187" s="36" t="s">
        <v>25</v>
      </c>
      <c r="M187" s="36" t="s">
        <v>25</v>
      </c>
      <c r="N187" s="36" t="s">
        <v>25</v>
      </c>
      <c r="O187" s="36" t="s">
        <v>25</v>
      </c>
      <c r="P187" s="36" t="s">
        <v>25</v>
      </c>
      <c r="Q187" s="36" t="s">
        <v>25</v>
      </c>
      <c r="R187" s="101" t="s">
        <v>25</v>
      </c>
      <c r="S187" s="36" t="str">
        <f t="shared" si="203"/>
        <v>нд</v>
      </c>
      <c r="T187" s="106" t="str">
        <f t="shared" si="204"/>
        <v>нд</v>
      </c>
      <c r="U187" s="36" t="str">
        <f t="shared" si="221"/>
        <v>нд</v>
      </c>
      <c r="V187" s="106" t="str">
        <f t="shared" si="205"/>
        <v>нд</v>
      </c>
      <c r="W187" s="36" t="s">
        <v>25</v>
      </c>
    </row>
    <row r="188" spans="1:25" ht="24.75" customHeight="1" x14ac:dyDescent="0.25">
      <c r="A188" s="32" t="s">
        <v>308</v>
      </c>
      <c r="B188" s="35" t="s">
        <v>148</v>
      </c>
      <c r="C188" s="34" t="s">
        <v>24</v>
      </c>
      <c r="D188" s="65">
        <f t="shared" ref="D188" si="277">IF(NOT(SUM(D189)=0),SUM(D189),"нд")</f>
        <v>0.113</v>
      </c>
      <c r="E188" s="104" t="str">
        <f t="shared" ref="E188:R188" si="278">IF(NOT(SUM(E189)=0),SUM(E189),"нд")</f>
        <v>нд</v>
      </c>
      <c r="F188" s="104">
        <f t="shared" si="278"/>
        <v>0.113</v>
      </c>
      <c r="G188" s="104" t="str">
        <f t="shared" si="278"/>
        <v>нд</v>
      </c>
      <c r="H188" s="104" t="str">
        <f t="shared" si="278"/>
        <v>нд</v>
      </c>
      <c r="I188" s="104" t="str">
        <f t="shared" si="278"/>
        <v>нд</v>
      </c>
      <c r="J188" s="104" t="str">
        <f t="shared" si="278"/>
        <v>нд</v>
      </c>
      <c r="K188" s="104">
        <f t="shared" si="278"/>
        <v>1</v>
      </c>
      <c r="L188" s="104" t="str">
        <f t="shared" si="278"/>
        <v>нд</v>
      </c>
      <c r="M188" s="104">
        <f t="shared" ref="M188" si="279">IF(NOT(SUM(M189)=0),SUM(M189),"нд")</f>
        <v>0.113</v>
      </c>
      <c r="N188" s="104" t="str">
        <f t="shared" si="278"/>
        <v>нд</v>
      </c>
      <c r="O188" s="104" t="str">
        <f t="shared" si="278"/>
        <v>нд</v>
      </c>
      <c r="P188" s="104" t="str">
        <f t="shared" si="278"/>
        <v>нд</v>
      </c>
      <c r="Q188" s="104" t="str">
        <f t="shared" si="278"/>
        <v>нд</v>
      </c>
      <c r="R188" s="104">
        <f t="shared" si="278"/>
        <v>1</v>
      </c>
      <c r="S188" s="65" t="str">
        <f t="shared" si="203"/>
        <v>нд</v>
      </c>
      <c r="T188" s="66" t="str">
        <f t="shared" si="204"/>
        <v>нд</v>
      </c>
      <c r="U188" s="65" t="str">
        <f t="shared" si="221"/>
        <v>нд</v>
      </c>
      <c r="V188" s="66" t="str">
        <f t="shared" si="205"/>
        <v>нд</v>
      </c>
      <c r="W188" s="104" t="s">
        <v>25</v>
      </c>
    </row>
    <row r="189" spans="1:25" ht="31.5" x14ac:dyDescent="0.25">
      <c r="A189" s="98" t="s">
        <v>308</v>
      </c>
      <c r="B189" s="95" t="s">
        <v>309</v>
      </c>
      <c r="C189" s="97" t="s">
        <v>310</v>
      </c>
      <c r="D189" s="36">
        <v>0.113</v>
      </c>
      <c r="E189" s="36" t="s">
        <v>25</v>
      </c>
      <c r="F189" s="36">
        <f>ROUND(0.135/1.2,3)</f>
        <v>0.113</v>
      </c>
      <c r="G189" s="36" t="s">
        <v>25</v>
      </c>
      <c r="H189" s="36" t="s">
        <v>25</v>
      </c>
      <c r="I189" s="36" t="s">
        <v>25</v>
      </c>
      <c r="J189" s="36" t="s">
        <v>25</v>
      </c>
      <c r="K189" s="101">
        <v>1</v>
      </c>
      <c r="L189" s="36" t="s">
        <v>25</v>
      </c>
      <c r="M189" s="36">
        <f>ROUND(0.135/1.2,3)</f>
        <v>0.113</v>
      </c>
      <c r="N189" s="36" t="s">
        <v>25</v>
      </c>
      <c r="O189" s="36" t="s">
        <v>25</v>
      </c>
      <c r="P189" s="36" t="s">
        <v>25</v>
      </c>
      <c r="Q189" s="36" t="s">
        <v>25</v>
      </c>
      <c r="R189" s="101">
        <v>1</v>
      </c>
      <c r="S189" s="36" t="str">
        <f>IF(SUM(L189)-SUM(E189)=0,"нд",SUM(L189)-SUM(E189))</f>
        <v>нд</v>
      </c>
      <c r="T189" s="106" t="str">
        <f t="shared" si="204"/>
        <v>нд</v>
      </c>
      <c r="U189" s="36" t="str">
        <f t="shared" si="221"/>
        <v>нд</v>
      </c>
      <c r="V189" s="106" t="str">
        <f t="shared" si="205"/>
        <v>нд</v>
      </c>
      <c r="W189" s="103" t="s">
        <v>25</v>
      </c>
    </row>
    <row r="190" spans="1:25" ht="21" customHeight="1" x14ac:dyDescent="0.25">
      <c r="A190" s="44" t="s">
        <v>138</v>
      </c>
      <c r="B190" s="45" t="s">
        <v>30</v>
      </c>
      <c r="C190" s="46" t="s">
        <v>24</v>
      </c>
      <c r="D190" s="80" t="str">
        <f t="shared" ref="D190" si="280">IF(NOT(SUM(D191)=0),SUM(D191),"нд")</f>
        <v>нд</v>
      </c>
      <c r="E190" s="80" t="str">
        <f t="shared" ref="E190:R190" si="281">IF(NOT(SUM(E191)=0),SUM(E191),"нд")</f>
        <v>нд</v>
      </c>
      <c r="F190" s="80" t="str">
        <f t="shared" si="281"/>
        <v>нд</v>
      </c>
      <c r="G190" s="80" t="str">
        <f t="shared" si="281"/>
        <v>нд</v>
      </c>
      <c r="H190" s="80" t="str">
        <f t="shared" si="281"/>
        <v>нд</v>
      </c>
      <c r="I190" s="80" t="str">
        <f t="shared" si="281"/>
        <v>нд</v>
      </c>
      <c r="J190" s="80" t="str">
        <f t="shared" si="281"/>
        <v>нд</v>
      </c>
      <c r="K190" s="80" t="str">
        <f t="shared" si="281"/>
        <v>нд</v>
      </c>
      <c r="L190" s="80" t="str">
        <f t="shared" si="281"/>
        <v>нд</v>
      </c>
      <c r="M190" s="80" t="str">
        <f t="shared" ref="M190" si="282">IF(NOT(SUM(M191)=0),SUM(M191),"нд")</f>
        <v>нд</v>
      </c>
      <c r="N190" s="80" t="str">
        <f t="shared" si="281"/>
        <v>нд</v>
      </c>
      <c r="O190" s="80" t="str">
        <f t="shared" si="281"/>
        <v>нд</v>
      </c>
      <c r="P190" s="80" t="str">
        <f t="shared" si="281"/>
        <v>нд</v>
      </c>
      <c r="Q190" s="80" t="str">
        <f t="shared" si="281"/>
        <v>нд</v>
      </c>
      <c r="R190" s="80" t="str">
        <f t="shared" si="281"/>
        <v>нд</v>
      </c>
      <c r="S190" s="80" t="str">
        <f t="shared" ref="S190:S193" si="283">IF(SUM(L190)-SUM(E190)=0,"нд",SUM(L190)-SUM(E190))</f>
        <v>нд</v>
      </c>
      <c r="T190" s="107" t="str">
        <f t="shared" si="204"/>
        <v>нд</v>
      </c>
      <c r="U190" s="80" t="str">
        <f t="shared" si="221"/>
        <v>нд</v>
      </c>
      <c r="V190" s="107" t="str">
        <f t="shared" si="205"/>
        <v>нд</v>
      </c>
      <c r="W190" s="80" t="s">
        <v>25</v>
      </c>
    </row>
    <row r="191" spans="1:25" ht="20.25" customHeight="1" x14ac:dyDescent="0.25">
      <c r="A191" s="55" t="s">
        <v>311</v>
      </c>
      <c r="B191" s="29" t="s">
        <v>147</v>
      </c>
      <c r="C191" s="24" t="s">
        <v>24</v>
      </c>
      <c r="D191" s="99" t="str">
        <f>IF(NOT(SUM(D192,D193)=0),SUM(D192,D193),"нд")</f>
        <v>нд</v>
      </c>
      <c r="E191" s="105" t="str">
        <f t="shared" ref="E191:F191" si="284">IF(NOT(SUM(E192,E193)=0),SUM(E192,E193),"нд")</f>
        <v>нд</v>
      </c>
      <c r="F191" s="105" t="str">
        <f t="shared" si="284"/>
        <v>нд</v>
      </c>
      <c r="G191" s="105" t="str">
        <f t="shared" ref="G191:L191" si="285">IF(NOT(SUM(G192,G193)=0),SUM(G192,G193),"нд")</f>
        <v>нд</v>
      </c>
      <c r="H191" s="105" t="str">
        <f t="shared" si="285"/>
        <v>нд</v>
      </c>
      <c r="I191" s="105" t="str">
        <f t="shared" ref="I191:K191" si="286">IF(NOT(SUM(I192,I193)=0),SUM(I192,I193),"нд")</f>
        <v>нд</v>
      </c>
      <c r="J191" s="105" t="str">
        <f t="shared" si="286"/>
        <v>нд</v>
      </c>
      <c r="K191" s="105" t="str">
        <f t="shared" si="286"/>
        <v>нд</v>
      </c>
      <c r="L191" s="105" t="str">
        <f t="shared" si="285"/>
        <v>нд</v>
      </c>
      <c r="M191" s="105" t="str">
        <f t="shared" ref="M191:R191" si="287">IF(NOT(SUM(M192,M193)=0),SUM(M192,M193),"нд")</f>
        <v>нд</v>
      </c>
      <c r="N191" s="105" t="str">
        <f t="shared" si="287"/>
        <v>нд</v>
      </c>
      <c r="O191" s="105" t="str">
        <f t="shared" si="287"/>
        <v>нд</v>
      </c>
      <c r="P191" s="105" t="str">
        <f t="shared" si="287"/>
        <v>нд</v>
      </c>
      <c r="Q191" s="105" t="str">
        <f t="shared" si="287"/>
        <v>нд</v>
      </c>
      <c r="R191" s="105" t="str">
        <f t="shared" si="287"/>
        <v>нд</v>
      </c>
      <c r="S191" s="99" t="str">
        <f t="shared" si="283"/>
        <v>нд</v>
      </c>
      <c r="T191" s="87" t="str">
        <f t="shared" si="204"/>
        <v>нд</v>
      </c>
      <c r="U191" s="99" t="str">
        <f t="shared" si="221"/>
        <v>нд</v>
      </c>
      <c r="V191" s="87" t="str">
        <f t="shared" si="205"/>
        <v>нд</v>
      </c>
      <c r="W191" s="105" t="s">
        <v>25</v>
      </c>
    </row>
    <row r="192" spans="1:25" ht="22.5" customHeight="1" x14ac:dyDescent="0.25">
      <c r="A192" s="98" t="s">
        <v>311</v>
      </c>
      <c r="B192" s="95" t="s">
        <v>312</v>
      </c>
      <c r="C192" s="97" t="s">
        <v>313</v>
      </c>
      <c r="D192" s="81" t="s">
        <v>25</v>
      </c>
      <c r="E192" s="38" t="s">
        <v>25</v>
      </c>
      <c r="F192" s="38" t="s">
        <v>25</v>
      </c>
      <c r="G192" s="38" t="s">
        <v>25</v>
      </c>
      <c r="H192" s="38" t="s">
        <v>25</v>
      </c>
      <c r="I192" s="38" t="s">
        <v>25</v>
      </c>
      <c r="J192" s="38" t="s">
        <v>25</v>
      </c>
      <c r="K192" s="123" t="s">
        <v>25</v>
      </c>
      <c r="L192" s="38" t="s">
        <v>25</v>
      </c>
      <c r="M192" s="38" t="s">
        <v>25</v>
      </c>
      <c r="N192" s="38" t="s">
        <v>25</v>
      </c>
      <c r="O192" s="38" t="s">
        <v>25</v>
      </c>
      <c r="P192" s="38" t="s">
        <v>25</v>
      </c>
      <c r="Q192" s="38" t="s">
        <v>25</v>
      </c>
      <c r="R192" s="123" t="s">
        <v>25</v>
      </c>
      <c r="S192" s="81" t="str">
        <f t="shared" si="283"/>
        <v>нд</v>
      </c>
      <c r="T192" s="106" t="str">
        <f t="shared" si="204"/>
        <v>нд</v>
      </c>
      <c r="U192" s="81" t="str">
        <f t="shared" si="221"/>
        <v>нд</v>
      </c>
      <c r="V192" s="106" t="str">
        <f t="shared" si="205"/>
        <v>нд</v>
      </c>
      <c r="W192" s="38" t="s">
        <v>25</v>
      </c>
    </row>
    <row r="193" spans="1:23" ht="31.15" customHeight="1" thickBot="1" x14ac:dyDescent="0.3">
      <c r="A193" s="98" t="s">
        <v>311</v>
      </c>
      <c r="B193" s="95" t="s">
        <v>314</v>
      </c>
      <c r="C193" s="97" t="s">
        <v>315</v>
      </c>
      <c r="D193" s="100" t="s">
        <v>25</v>
      </c>
      <c r="E193" s="115" t="s">
        <v>25</v>
      </c>
      <c r="F193" s="115" t="s">
        <v>25</v>
      </c>
      <c r="G193" s="115" t="s">
        <v>25</v>
      </c>
      <c r="H193" s="115" t="s">
        <v>25</v>
      </c>
      <c r="I193" s="115" t="s">
        <v>25</v>
      </c>
      <c r="J193" s="115" t="s">
        <v>25</v>
      </c>
      <c r="K193" s="126" t="s">
        <v>25</v>
      </c>
      <c r="L193" s="115" t="s">
        <v>25</v>
      </c>
      <c r="M193" s="115" t="s">
        <v>25</v>
      </c>
      <c r="N193" s="115" t="s">
        <v>25</v>
      </c>
      <c r="O193" s="115" t="s">
        <v>25</v>
      </c>
      <c r="P193" s="115" t="s">
        <v>25</v>
      </c>
      <c r="Q193" s="115" t="s">
        <v>25</v>
      </c>
      <c r="R193" s="126" t="s">
        <v>25</v>
      </c>
      <c r="S193" s="100" t="str">
        <f t="shared" si="283"/>
        <v>нд</v>
      </c>
      <c r="T193" s="106" t="str">
        <f>IF(NOT(IFERROR(ROUND((L193-E193)/E193*100,2),"нд")=0),IFERROR(ROUND((L193-E193)/E193*100,2),"нд"),"нд")</f>
        <v>нд</v>
      </c>
      <c r="U193" s="100" t="str">
        <f t="shared" si="221"/>
        <v>нд</v>
      </c>
      <c r="V193" s="106" t="str">
        <f>IF(NOT(IFERROR(ROUND((M193-F193)/F193*100,2),"нд")=0),IFERROR(ROUND((M193-F193)/F193*100,2),"нд"),"нд")</f>
        <v>нд</v>
      </c>
      <c r="W193" s="38" t="s">
        <v>25</v>
      </c>
    </row>
    <row r="194" spans="1:23" x14ac:dyDescent="0.25">
      <c r="A194" s="3"/>
      <c r="B194" s="3"/>
      <c r="C194" s="3"/>
      <c r="D194" s="61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61"/>
      <c r="U194" s="3"/>
      <c r="V194" s="3"/>
      <c r="W194" s="3"/>
    </row>
    <row r="195" spans="1:23" x14ac:dyDescent="0.25">
      <c r="A195" s="3"/>
      <c r="B195" s="3"/>
      <c r="C195" s="3"/>
      <c r="D195" s="61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61"/>
      <c r="U195" s="3"/>
      <c r="V195" s="3"/>
      <c r="W195" s="3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1">
    <mergeCell ref="F18:K18"/>
    <mergeCell ref="E16:K17"/>
    <mergeCell ref="L16:R17"/>
    <mergeCell ref="M18:R18"/>
    <mergeCell ref="D15:D19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E15:R15"/>
    <mergeCell ref="A5:W5"/>
    <mergeCell ref="A8:W8"/>
  </mergeCells>
  <conditionalFormatting sqref="D30">
    <cfRule type="cellIs" dxfId="53" priority="60" operator="notEqual">
      <formula>"нд"</formula>
    </cfRule>
  </conditionalFormatting>
  <conditionalFormatting sqref="W156:W157 W99:W103 W191:W193 W88:W94 W179 W160 W162 W148 W150 W128 W139 W131 W133 W135 W137 W38 W47 W49 W54 W56 W58 W61 W41 W43 W51 W30 W34 W36 W63 W154 W105:W110 W145:W146 W112:W126">
    <cfRule type="cellIs" dxfId="52" priority="59" operator="notEqual">
      <formula>"нд"</formula>
    </cfRule>
  </conditionalFormatting>
  <conditionalFormatting sqref="W153">
    <cfRule type="cellIs" dxfId="51" priority="58" operator="notEqual">
      <formula>"нд"</formula>
    </cfRule>
  </conditionalFormatting>
  <conditionalFormatting sqref="S30">
    <cfRule type="cellIs" dxfId="50" priority="57" operator="notEqual">
      <formula>"нд"</formula>
    </cfRule>
  </conditionalFormatting>
  <conditionalFormatting sqref="U30">
    <cfRule type="cellIs" dxfId="49" priority="56" operator="notEqual">
      <formula>"нд"</formula>
    </cfRule>
  </conditionalFormatting>
  <conditionalFormatting sqref="V30 V36 V34 V51 V43 V41 V49 V47 V38 V61 V58 V56 V137 V135 V133 V131 V139 V128 V147:V152 V162 V160">
    <cfRule type="cellIs" dxfId="48" priority="55" operator="notEqual">
      <formula>"нд"</formula>
    </cfRule>
  </conditionalFormatting>
  <conditionalFormatting sqref="V155">
    <cfRule type="cellIs" dxfId="47" priority="54" operator="notEqual">
      <formula>"нд"</formula>
    </cfRule>
  </conditionalFormatting>
  <conditionalFormatting sqref="T30 T36 T34 T51 T43 T41 T49 T47 T38 T61 T58 T56 T137 T135 T133 T131 T139 T128 T147:T152 T162 T160">
    <cfRule type="cellIs" dxfId="46" priority="53" operator="notEqual">
      <formula>"нд"</formula>
    </cfRule>
  </conditionalFormatting>
  <conditionalFormatting sqref="T155">
    <cfRule type="cellIs" dxfId="45" priority="52" operator="notEqual">
      <formula>"нд"</formula>
    </cfRule>
  </conditionalFormatting>
  <conditionalFormatting sqref="E191 E38 E47 E49 E54 E56 E58 E61 E41 E43 E51 E30 E34 E36 E63 E128 E139 E131 E133 E135 E137 E88:E94 E145:E146">
    <cfRule type="cellIs" dxfId="44" priority="51" operator="notEqual">
      <formula>"нд"</formula>
    </cfRule>
  </conditionalFormatting>
  <conditionalFormatting sqref="E156:E157 E179 E160 E162 E148 E150 E154 E191:E193">
    <cfRule type="cellIs" dxfId="43" priority="50" operator="notEqual">
      <formula>"нд"</formula>
    </cfRule>
  </conditionalFormatting>
  <conditionalFormatting sqref="E191">
    <cfRule type="cellIs" dxfId="42" priority="49" operator="notEqual">
      <formula>"нд"</formula>
    </cfRule>
  </conditionalFormatting>
  <conditionalFormatting sqref="E153">
    <cfRule type="cellIs" dxfId="41" priority="48" operator="notEqual">
      <formula>"нд"</formula>
    </cfRule>
  </conditionalFormatting>
  <conditionalFormatting sqref="M191 M38 M47 M49 M54 M56 M58 M61 M41 M43 M51 M30 M34 M36 M63 M128 M139 M131 M133 M135 M137 M88:M94 M145:M146">
    <cfRule type="cellIs" dxfId="40" priority="47" operator="notEqual">
      <formula>"нд"</formula>
    </cfRule>
  </conditionalFormatting>
  <conditionalFormatting sqref="M156:M157 M179 M160 M162 M148 M150 M154 M191:M193">
    <cfRule type="cellIs" dxfId="39" priority="46" operator="notEqual">
      <formula>"нд"</formula>
    </cfRule>
  </conditionalFormatting>
  <conditionalFormatting sqref="M191">
    <cfRule type="cellIs" dxfId="38" priority="45" operator="notEqual">
      <formula>"нд"</formula>
    </cfRule>
  </conditionalFormatting>
  <conditionalFormatting sqref="M153">
    <cfRule type="cellIs" dxfId="37" priority="44" operator="notEqual">
      <formula>"нд"</formula>
    </cfRule>
  </conditionalFormatting>
  <conditionalFormatting sqref="F191 F38 F47 F49 F54 F56 F58 F61 F41 F43 F51 F34 F36 F63 F128 F139 F131 F133 F135 F137 F88:F94 F145:F146 F30:K30">
    <cfRule type="cellIs" dxfId="36" priority="43" operator="notEqual">
      <formula>"нд"</formula>
    </cfRule>
  </conditionalFormatting>
  <conditionalFormatting sqref="F156:F157 F179 F160 F162 F148 F150 F154 F191:F193">
    <cfRule type="cellIs" dxfId="35" priority="42" operator="notEqual">
      <formula>"нд"</formula>
    </cfRule>
  </conditionalFormatting>
  <conditionalFormatting sqref="F191">
    <cfRule type="cellIs" dxfId="34" priority="41" operator="notEqual">
      <formula>"нд"</formula>
    </cfRule>
  </conditionalFormatting>
  <conditionalFormatting sqref="F153">
    <cfRule type="cellIs" dxfId="33" priority="40" operator="notEqual">
      <formula>"нд"</formula>
    </cfRule>
  </conditionalFormatting>
  <conditionalFormatting sqref="G191 G38 G47 G49 G54 G56 G58 G61 G41 G43 G51 G34 G36 G63 G128 G139 G131 G133 G135 G137 G88:G94 G145:G146">
    <cfRule type="cellIs" dxfId="32" priority="39" operator="notEqual">
      <formula>"нд"</formula>
    </cfRule>
  </conditionalFormatting>
  <conditionalFormatting sqref="G156:G157 G179 G160 G162 G148 G150 G154 G191:G193">
    <cfRule type="cellIs" dxfId="31" priority="38" operator="notEqual">
      <formula>"нд"</formula>
    </cfRule>
  </conditionalFormatting>
  <conditionalFormatting sqref="G191">
    <cfRule type="cellIs" dxfId="30" priority="37" operator="notEqual">
      <formula>"нд"</formula>
    </cfRule>
  </conditionalFormatting>
  <conditionalFormatting sqref="G153">
    <cfRule type="cellIs" dxfId="29" priority="36" operator="notEqual">
      <formula>"нд"</formula>
    </cfRule>
  </conditionalFormatting>
  <conditionalFormatting sqref="H38 H47 H49 H54 H56 H58 H61 H41 H43 H51 H34 H36 H63 H128 H139 H131 H133 H135 H137 H88:H94 H145:H146 H191:K191">
    <cfRule type="cellIs" dxfId="28" priority="35" operator="notEqual">
      <formula>"нд"</formula>
    </cfRule>
  </conditionalFormatting>
  <conditionalFormatting sqref="H156:H157 H179 H160 H162 H148 H150 H154 H191:H193 I156:K156 I191:K191">
    <cfRule type="cellIs" dxfId="27" priority="34" operator="notEqual">
      <formula>"нд"</formula>
    </cfRule>
  </conditionalFormatting>
  <conditionalFormatting sqref="H191:K191">
    <cfRule type="cellIs" dxfId="26" priority="33" operator="notEqual">
      <formula>"нд"</formula>
    </cfRule>
  </conditionalFormatting>
  <conditionalFormatting sqref="H153:K153">
    <cfRule type="cellIs" dxfId="25" priority="32" operator="notEqual">
      <formula>"нд"</formula>
    </cfRule>
  </conditionalFormatting>
  <conditionalFormatting sqref="I38 I47 I49 I54 I56 I58 I61 I41 I43 I51 I34 I36 I63 I128 I139 I131 I133 I135 I137 I88:I94 I145:I146">
    <cfRule type="cellIs" dxfId="24" priority="31" operator="notEqual">
      <formula>"нд"</formula>
    </cfRule>
  </conditionalFormatting>
  <conditionalFormatting sqref="I157 I179 I160 I162 I148 I150 I154 I192:I193">
    <cfRule type="cellIs" dxfId="23" priority="30" operator="notEqual">
      <formula>"нд"</formula>
    </cfRule>
  </conditionalFormatting>
  <conditionalFormatting sqref="J38 J47 J49 J54 J56 J58 J61 J41 J43 J51 J34 J36 J63 J128 J139 J131 J133 J135 J137 J88:J94 J145:J146">
    <cfRule type="cellIs" dxfId="22" priority="27" operator="notEqual">
      <formula>"нд"</formula>
    </cfRule>
  </conditionalFormatting>
  <conditionalFormatting sqref="J157 J179 J160 J162 J148 J150 J154 J192:J193">
    <cfRule type="cellIs" dxfId="21" priority="26" operator="notEqual">
      <formula>"нд"</formula>
    </cfRule>
  </conditionalFormatting>
  <conditionalFormatting sqref="K38 K47 K49 K54 K56 K58 K61 K41 K43 K51 K34 K36 K63 K128 K139 K131 K133 K135 K137 K88:K94 K145:K146">
    <cfRule type="cellIs" dxfId="20" priority="23" operator="notEqual">
      <formula>"нд"</formula>
    </cfRule>
  </conditionalFormatting>
  <conditionalFormatting sqref="K157 K179 K160 K162 K148 K150 K154 K192:K193">
    <cfRule type="cellIs" dxfId="19" priority="22" operator="notEqual">
      <formula>"нд"</formula>
    </cfRule>
  </conditionalFormatting>
  <conditionalFormatting sqref="L191 L38 L47 L49 L54 L56 L58 L61 L41 L43 L51 L30 L34 L36 L63 L128 L139 L131 L133 L135 L137 L88:L94 L145:L146">
    <cfRule type="cellIs" dxfId="18" priority="19" operator="notEqual">
      <formula>"нд"</formula>
    </cfRule>
  </conditionalFormatting>
  <conditionalFormatting sqref="L156:L157 L179 L160 L162 L148 L150 L154 L191:L193">
    <cfRule type="cellIs" dxfId="17" priority="18" operator="notEqual">
      <formula>"нд"</formula>
    </cfRule>
  </conditionalFormatting>
  <conditionalFormatting sqref="L191">
    <cfRule type="cellIs" dxfId="16" priority="17" operator="notEqual">
      <formula>"нд"</formula>
    </cfRule>
  </conditionalFormatting>
  <conditionalFormatting sqref="L153">
    <cfRule type="cellIs" dxfId="15" priority="16" operator="notEqual">
      <formula>"нд"</formula>
    </cfRule>
  </conditionalFormatting>
  <conditionalFormatting sqref="N191:O191 N38:O38 N47:O47 N49:O49 N54:O54 N56:O56 N58:O58 N61:O61 N41:O41 N43:O43 N51:O51 N30:O30 N34:O34 N36:O36 N63:O63 N128:O128 N139:O139 N131:O131 N133:O133 N135:O135 N137:O137 N88:O94 N145:O146">
    <cfRule type="cellIs" dxfId="14" priority="15" operator="notEqual">
      <formula>"нд"</formula>
    </cfRule>
  </conditionalFormatting>
  <conditionalFormatting sqref="N156:O157 N179:O179 N160:O160 N162:O162 N148:O148 N150:O150 N154:O154 N191:O193">
    <cfRule type="cellIs" dxfId="13" priority="14" operator="notEqual">
      <formula>"нд"</formula>
    </cfRule>
  </conditionalFormatting>
  <conditionalFormatting sqref="N191:O191">
    <cfRule type="cellIs" dxfId="12" priority="13" operator="notEqual">
      <formula>"нд"</formula>
    </cfRule>
  </conditionalFormatting>
  <conditionalFormatting sqref="N153:O153">
    <cfRule type="cellIs" dxfId="11" priority="12" operator="notEqual">
      <formula>"нд"</formula>
    </cfRule>
  </conditionalFormatting>
  <conditionalFormatting sqref="P30:R30">
    <cfRule type="cellIs" dxfId="10" priority="11" operator="notEqual">
      <formula>"нд"</formula>
    </cfRule>
  </conditionalFormatting>
  <conditionalFormatting sqref="P191:R191">
    <cfRule type="cellIs" dxfId="9" priority="10" operator="notEqual">
      <formula>"нд"</formula>
    </cfRule>
  </conditionalFormatting>
  <conditionalFormatting sqref="P156:R156 P191:R191">
    <cfRule type="cellIs" dxfId="8" priority="9" operator="notEqual">
      <formula>"нд"</formula>
    </cfRule>
  </conditionalFormatting>
  <conditionalFormatting sqref="P191:R191">
    <cfRule type="cellIs" dxfId="7" priority="8" operator="notEqual">
      <formula>"нд"</formula>
    </cfRule>
  </conditionalFormatting>
  <conditionalFormatting sqref="P153:R153">
    <cfRule type="cellIs" dxfId="6" priority="7" operator="notEqual">
      <formula>"нд"</formula>
    </cfRule>
  </conditionalFormatting>
  <conditionalFormatting sqref="P38 P47 P49 P54 P56 P58 P61 P41 P43 P51 P34 P36 P63 P128 P139 P131 P133 P135 P137 P88:P94 P145:P146">
    <cfRule type="cellIs" dxfId="5" priority="6" operator="notEqual">
      <formula>"нд"</formula>
    </cfRule>
  </conditionalFormatting>
  <conditionalFormatting sqref="P157 P179 P160 P162 P148 P150 P154 P192:P193">
    <cfRule type="cellIs" dxfId="4" priority="5" operator="notEqual">
      <formula>"нд"</formula>
    </cfRule>
  </conditionalFormatting>
  <conditionalFormatting sqref="Q38 Q47 Q49 Q54 Q56 Q58 Q61 Q41 Q43 Q51 Q34 Q36 Q63 Q128 Q139 Q131 Q133 Q135 Q137 Q88:Q94 Q145:Q146">
    <cfRule type="cellIs" dxfId="3" priority="4" operator="notEqual">
      <formula>"нд"</formula>
    </cfRule>
  </conditionalFormatting>
  <conditionalFormatting sqref="Q157 Q179 Q160 Q162 Q148 Q150 Q154 Q192:Q193">
    <cfRule type="cellIs" dxfId="2" priority="3" operator="notEqual">
      <formula>"нд"</formula>
    </cfRule>
  </conditionalFormatting>
  <conditionalFormatting sqref="R38 R47 R49 R54 R56 R58 R61 R41 R43 R51 R34 R36 R63 R128 R139 R131 R133 R135 R137 R88:R94 R145:R146">
    <cfRule type="cellIs" dxfId="1" priority="2" operator="notEqual">
      <formula>"нд"</formula>
    </cfRule>
  </conditionalFormatting>
  <conditionalFormatting sqref="R157 R179 R160 R162 R148 R150 R154 R192:R193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2"/>
  <headerFooter alignWithMargins="0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ОС</vt:lpstr>
      <vt:lpstr>'3 ОС'!Область_печати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2021-02-28T16:14:55Z</cp:lastPrinted>
  <dcterms:created xsi:type="dcterms:W3CDTF">2009-07-27T10:10:26Z</dcterms:created>
  <dcterms:modified xsi:type="dcterms:W3CDTF">2024-03-28T11:43:15Z</dcterms:modified>
</cp:coreProperties>
</file>