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G110" i="1" l="1"/>
  <c r="G106" i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N94" i="1" s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70" i="1"/>
  <c r="V69" i="1"/>
  <c r="V68" i="1"/>
  <c r="V67" i="1"/>
  <c r="V66" i="1"/>
  <c r="N66" i="1" s="1"/>
  <c r="V65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T183" i="1"/>
  <c r="T182" i="1"/>
  <c r="N182" i="1" s="1"/>
  <c r="T179" i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9" i="1"/>
  <c r="N169" i="1" s="1"/>
  <c r="T168" i="1"/>
  <c r="T167" i="1"/>
  <c r="T166" i="1"/>
  <c r="N166" i="1" s="1"/>
  <c r="T165" i="1"/>
  <c r="N165" i="1" s="1"/>
  <c r="T164" i="1"/>
  <c r="T162" i="1"/>
  <c r="N162" i="1" s="1"/>
  <c r="T161" i="1"/>
  <c r="N161" i="1" s="1"/>
  <c r="T160" i="1"/>
  <c r="T159" i="1"/>
  <c r="T158" i="1"/>
  <c r="N158" i="1" s="1"/>
  <c r="T157" i="1"/>
  <c r="N157" i="1" s="1"/>
  <c r="T156" i="1"/>
  <c r="T155" i="1"/>
  <c r="T154" i="1"/>
  <c r="N154" i="1" s="1"/>
  <c r="T153" i="1"/>
  <c r="N153" i="1" s="1"/>
  <c r="T152" i="1"/>
  <c r="T151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8" i="1"/>
  <c r="U98" i="1" s="1"/>
  <c r="T94" i="1"/>
  <c r="T93" i="1"/>
  <c r="N93" i="1" s="1"/>
  <c r="T92" i="1"/>
  <c r="T91" i="1"/>
  <c r="T90" i="1"/>
  <c r="T89" i="1"/>
  <c r="N89" i="1" s="1"/>
  <c r="T88" i="1"/>
  <c r="T87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70" i="1"/>
  <c r="T69" i="1"/>
  <c r="N69" i="1" s="1"/>
  <c r="T68" i="1"/>
  <c r="T67" i="1"/>
  <c r="T66" i="1"/>
  <c r="T65" i="1"/>
  <c r="N65" i="1" s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4" i="1"/>
  <c r="N183" i="1"/>
  <c r="N179" i="1"/>
  <c r="N168" i="1"/>
  <c r="N167" i="1"/>
  <c r="N164" i="1"/>
  <c r="N160" i="1"/>
  <c r="N159" i="1"/>
  <c r="N156" i="1"/>
  <c r="N155" i="1"/>
  <c r="N152" i="1"/>
  <c r="N151" i="1"/>
  <c r="N148" i="1"/>
  <c r="N147" i="1"/>
  <c r="N139" i="1"/>
  <c r="N136" i="1"/>
  <c r="N135" i="1"/>
  <c r="N132" i="1"/>
  <c r="N131" i="1"/>
  <c r="N128" i="1"/>
  <c r="N127" i="1"/>
  <c r="N92" i="1"/>
  <c r="N91" i="1"/>
  <c r="N90" i="1"/>
  <c r="N88" i="1"/>
  <c r="N87" i="1"/>
  <c r="N86" i="1"/>
  <c r="N84" i="1"/>
  <c r="N83" i="1"/>
  <c r="N80" i="1"/>
  <c r="N79" i="1"/>
  <c r="N76" i="1"/>
  <c r="N75" i="1"/>
  <c r="N74" i="1"/>
  <c r="N72" i="1"/>
  <c r="N71" i="1"/>
  <c r="N70" i="1"/>
  <c r="N68" i="1"/>
  <c r="N67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7" i="1"/>
  <c r="U66" i="1"/>
  <c r="U65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7" i="1"/>
  <c r="O66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S70" i="1"/>
  <c r="Q71" i="1"/>
  <c r="O71" i="1"/>
  <c r="W87" i="1"/>
  <c r="U87" i="1"/>
  <c r="S87" i="1"/>
  <c r="Q87" i="1"/>
  <c r="O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6" i="1"/>
  <c r="U155" i="1"/>
  <c r="U154" i="1"/>
  <c r="U153" i="1"/>
  <c r="U152" i="1"/>
  <c r="U151" i="1"/>
  <c r="S156" i="1"/>
  <c r="S155" i="1"/>
  <c r="S154" i="1"/>
  <c r="S153" i="1"/>
  <c r="S152" i="1"/>
  <c r="S151" i="1"/>
  <c r="Q156" i="1"/>
  <c r="Q155" i="1"/>
  <c r="Q154" i="1"/>
  <c r="Q153" i="1"/>
  <c r="Q152" i="1"/>
  <c r="Q151" i="1"/>
  <c r="O156" i="1"/>
  <c r="O155" i="1"/>
  <c r="O154" i="1"/>
  <c r="O153" i="1"/>
  <c r="O152" i="1"/>
  <c r="O151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U165" i="1"/>
  <c r="S165" i="1"/>
  <c r="Q165" i="1"/>
  <c r="O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O68" i="1"/>
  <c r="Q68" i="1"/>
  <c r="S68" i="1"/>
  <c r="U68" i="1"/>
  <c r="W68" i="1"/>
  <c r="O69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T188" i="1" s="1"/>
  <c r="K188" i="1"/>
  <c r="J188" i="1"/>
  <c r="I187" i="1"/>
  <c r="I186" i="1"/>
  <c r="I185" i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U169" i="1" s="1"/>
  <c r="K169" i="1"/>
  <c r="K164" i="1" s="1"/>
  <c r="K163" i="1" s="1"/>
  <c r="K27" i="1" s="1"/>
  <c r="J169" i="1"/>
  <c r="M165" i="1"/>
  <c r="L165" i="1"/>
  <c r="L164" i="1" s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I156" i="1"/>
  <c r="M155" i="1"/>
  <c r="K155" i="1"/>
  <c r="I155" i="1"/>
  <c r="M153" i="1"/>
  <c r="L153" i="1"/>
  <c r="K153" i="1"/>
  <c r="J153" i="1"/>
  <c r="I153" i="1"/>
  <c r="M152" i="1"/>
  <c r="M151" i="1" s="1"/>
  <c r="L152" i="1"/>
  <c r="K152" i="1"/>
  <c r="K151" i="1" s="1"/>
  <c r="J152" i="1"/>
  <c r="I152" i="1"/>
  <c r="I151" i="1" s="1"/>
  <c r="M149" i="1"/>
  <c r="L149" i="1"/>
  <c r="K149" i="1"/>
  <c r="J149" i="1"/>
  <c r="I149" i="1"/>
  <c r="M147" i="1"/>
  <c r="L147" i="1"/>
  <c r="K147" i="1"/>
  <c r="J147" i="1"/>
  <c r="I147" i="1"/>
  <c r="I146" i="1"/>
  <c r="I145" i="1"/>
  <c r="O145" i="1" s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L97" i="1" s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O70" i="1" s="1"/>
  <c r="M71" i="1"/>
  <c r="L71" i="1"/>
  <c r="L70" i="1" s="1"/>
  <c r="U70" i="1" s="1"/>
  <c r="K71" i="1"/>
  <c r="J71" i="1"/>
  <c r="J70" i="1" s="1"/>
  <c r="Q70" i="1" s="1"/>
  <c r="M70" i="1"/>
  <c r="W70" i="1" s="1"/>
  <c r="K70" i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M65" i="1" s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H188" i="1"/>
  <c r="H181" i="1" s="1"/>
  <c r="H180" i="1" s="1"/>
  <c r="H29" i="1" s="1"/>
  <c r="G188" i="1"/>
  <c r="F188" i="1"/>
  <c r="E188" i="1"/>
  <c r="D188" i="1"/>
  <c r="D187" i="1"/>
  <c r="D186" i="1"/>
  <c r="D185" i="1"/>
  <c r="D184" i="1"/>
  <c r="O184" i="1" s="1"/>
  <c r="D183" i="1"/>
  <c r="D182" i="1" s="1"/>
  <c r="D181" i="1" s="1"/>
  <c r="D180" i="1" s="1"/>
  <c r="D29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G164" i="1" s="1"/>
  <c r="F165" i="1"/>
  <c r="E165" i="1"/>
  <c r="D165" i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F156" i="1"/>
  <c r="E156" i="1"/>
  <c r="E155" i="1" s="1"/>
  <c r="E151" i="1" s="1"/>
  <c r="D156" i="1"/>
  <c r="H155" i="1"/>
  <c r="G155" i="1"/>
  <c r="G151" i="1" s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D151" i="1" s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D126" i="1" s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D122" i="1" s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D118" i="1" s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D114" i="1" s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D110" i="1"/>
  <c r="G109" i="1"/>
  <c r="F109" i="1"/>
  <c r="E109" i="1"/>
  <c r="G108" i="1"/>
  <c r="D108" i="1" s="1"/>
  <c r="F108" i="1"/>
  <c r="E108" i="1"/>
  <c r="G107" i="1"/>
  <c r="F107" i="1"/>
  <c r="E107" i="1"/>
  <c r="F106" i="1"/>
  <c r="D106" i="1" s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F87" i="1"/>
  <c r="E87" i="1"/>
  <c r="D87" i="1"/>
  <c r="D74" i="1"/>
  <c r="D72" i="1"/>
  <c r="D71" i="1" s="1"/>
  <c r="D70" i="1" s="1"/>
  <c r="H71" i="1"/>
  <c r="G71" i="1"/>
  <c r="F71" i="1"/>
  <c r="E71" i="1"/>
  <c r="E70" i="1" s="1"/>
  <c r="H70" i="1"/>
  <c r="H65" i="1" s="1"/>
  <c r="G70" i="1"/>
  <c r="F70" i="1"/>
  <c r="D69" i="1"/>
  <c r="D68" i="1"/>
  <c r="D67" i="1" s="1"/>
  <c r="H67" i="1"/>
  <c r="G67" i="1"/>
  <c r="F67" i="1"/>
  <c r="E67" i="1"/>
  <c r="E66" i="1" s="1"/>
  <c r="H66" i="1"/>
  <c r="G66" i="1"/>
  <c r="F66" i="1"/>
  <c r="F65" i="1" s="1"/>
  <c r="G65" i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U188" i="1" l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O141" i="1"/>
  <c r="O185" i="1"/>
  <c r="T181" i="1"/>
  <c r="N181" i="1" s="1"/>
  <c r="O183" i="1"/>
  <c r="T180" i="1"/>
  <c r="N180" i="1" s="1"/>
  <c r="T97" i="1"/>
  <c r="U97" i="1" s="1"/>
  <c r="N99" i="1"/>
  <c r="M95" i="1"/>
  <c r="W97" i="1"/>
  <c r="P102" i="1"/>
  <c r="R99" i="1"/>
  <c r="R103" i="1"/>
  <c r="N103" i="1" s="1"/>
  <c r="T102" i="1"/>
  <c r="V97" i="1"/>
  <c r="G97" i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N98" i="1"/>
  <c r="D100" i="1"/>
  <c r="J97" i="1"/>
  <c r="K97" i="1"/>
  <c r="I100" i="1"/>
  <c r="S102" i="1"/>
  <c r="S101" i="1"/>
  <c r="S98" i="1"/>
  <c r="P100" i="1"/>
  <c r="H96" i="1"/>
  <c r="H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D112" i="1"/>
  <c r="D116" i="1"/>
  <c r="D120" i="1"/>
  <c r="D124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O111" i="1" s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D107" i="1"/>
  <c r="D113" i="1"/>
  <c r="D117" i="1"/>
  <c r="D121" i="1"/>
  <c r="D125" i="1"/>
  <c r="L96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N106" i="1"/>
  <c r="N110" i="1"/>
  <c r="F104" i="1"/>
  <c r="F23" i="1" s="1"/>
  <c r="D109" i="1"/>
  <c r="D115" i="1"/>
  <c r="D119" i="1"/>
  <c r="D123" i="1"/>
  <c r="W95" i="1"/>
  <c r="K104" i="1"/>
  <c r="K23" i="1" s="1"/>
  <c r="S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V23" i="1" s="1"/>
  <c r="W140" i="1"/>
  <c r="O144" i="1"/>
  <c r="P143" i="1"/>
  <c r="W143" i="1"/>
  <c r="R140" i="1"/>
  <c r="D143" i="1"/>
  <c r="O143" i="1" s="1"/>
  <c r="J140" i="1"/>
  <c r="P140" i="1" s="1"/>
  <c r="T143" i="1"/>
  <c r="U143" i="1" s="1"/>
  <c r="L23" i="1"/>
  <c r="L140" i="1"/>
  <c r="U110" i="1"/>
  <c r="U106" i="1"/>
  <c r="O170" i="1"/>
  <c r="O169" i="1"/>
  <c r="L171" i="1"/>
  <c r="U171" i="1" s="1"/>
  <c r="U180" i="1"/>
  <c r="S180" i="1"/>
  <c r="Q180" i="1"/>
  <c r="S181" i="1"/>
  <c r="Q181" i="1"/>
  <c r="W180" i="1"/>
  <c r="W27" i="1"/>
  <c r="Q27" i="1"/>
  <c r="S27" i="1"/>
  <c r="W163" i="1"/>
  <c r="Q164" i="1"/>
  <c r="S163" i="1"/>
  <c r="U164" i="1"/>
  <c r="Q163" i="1"/>
  <c r="S164" i="1"/>
  <c r="K129" i="1"/>
  <c r="W96" i="1"/>
  <c r="W65" i="1"/>
  <c r="Q65" i="1"/>
  <c r="H64" i="1"/>
  <c r="H25" i="1" s="1"/>
  <c r="H21" i="1" s="1"/>
  <c r="H30" i="1" s="1"/>
  <c r="D164" i="1"/>
  <c r="D163" i="1" s="1"/>
  <c r="D27" i="1" s="1"/>
  <c r="O172" i="1"/>
  <c r="O175" i="1"/>
  <c r="I164" i="1"/>
  <c r="O164" i="1" s="1"/>
  <c r="I171" i="1"/>
  <c r="O171" i="1" s="1"/>
  <c r="I140" i="1"/>
  <c r="I66" i="1"/>
  <c r="I65" i="1" s="1"/>
  <c r="O65" i="1" s="1"/>
  <c r="L22" i="1"/>
  <c r="I98" i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D66" i="1"/>
  <c r="D65" i="1" s="1"/>
  <c r="G129" i="1"/>
  <c r="E129" i="1"/>
  <c r="G22" i="1"/>
  <c r="D98" i="1"/>
  <c r="D105" i="1"/>
  <c r="I29" i="1" l="1"/>
  <c r="O29" i="1" s="1"/>
  <c r="O180" i="1"/>
  <c r="O188" i="1"/>
  <c r="O181" i="1"/>
  <c r="U181" i="1"/>
  <c r="U29" i="1"/>
  <c r="N141" i="1"/>
  <c r="G163" i="1"/>
  <c r="T163" i="1" s="1"/>
  <c r="N163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O103" i="1"/>
  <c r="V96" i="1"/>
  <c r="N97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I97" i="1"/>
  <c r="O98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L95" i="1"/>
  <c r="T96" i="1"/>
  <c r="U96" i="1" s="1"/>
  <c r="O119" i="1"/>
  <c r="N113" i="1"/>
  <c r="S22" i="1"/>
  <c r="Q22" i="1"/>
  <c r="P22" i="1"/>
  <c r="M129" i="1"/>
  <c r="T22" i="1"/>
  <c r="U22" i="1" s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G27" i="1"/>
  <c r="U163" i="1"/>
  <c r="I163" i="1"/>
  <c r="O163" i="1" s="1"/>
  <c r="M64" i="1"/>
  <c r="V64" i="1" s="1"/>
  <c r="I129" i="1"/>
  <c r="Q23" i="1"/>
  <c r="S96" i="1"/>
  <c r="J96" i="1"/>
  <c r="P96" i="1" s="1"/>
  <c r="E64" i="1"/>
  <c r="E25" i="1" s="1"/>
  <c r="E21" i="1" s="1"/>
  <c r="E30" i="1" s="1"/>
  <c r="F21" i="1"/>
  <c r="F30" i="1" s="1"/>
  <c r="U27" i="1" l="1"/>
  <c r="T27" i="1"/>
  <c r="N27" i="1" s="1"/>
  <c r="G21" i="1"/>
  <c r="G30" i="1" s="1"/>
  <c r="D96" i="1"/>
  <c r="D95" i="1" s="1"/>
  <c r="D22" i="1"/>
  <c r="K95" i="1"/>
  <c r="R95" i="1" s="1"/>
  <c r="O97" i="1"/>
  <c r="I22" i="1"/>
  <c r="N23" i="1"/>
  <c r="I23" i="1"/>
  <c r="O23" i="1" s="1"/>
  <c r="O104" i="1"/>
  <c r="N96" i="1"/>
  <c r="T95" i="1"/>
  <c r="U95" i="1" s="1"/>
  <c r="I96" i="1"/>
  <c r="O96" i="1" s="1"/>
  <c r="N104" i="1"/>
  <c r="D64" i="1"/>
  <c r="D25" i="1" s="1"/>
  <c r="D21" i="1" s="1"/>
  <c r="D30" i="1" s="1"/>
  <c r="N22" i="1"/>
  <c r="M25" i="1"/>
  <c r="V25" i="1" s="1"/>
  <c r="O140" i="1"/>
  <c r="N129" i="1"/>
  <c r="O129" i="1"/>
  <c r="W64" i="1"/>
  <c r="U129" i="1"/>
  <c r="Q129" i="1"/>
  <c r="L64" i="1"/>
  <c r="U140" i="1"/>
  <c r="I27" i="1"/>
  <c r="O27" i="1" s="1"/>
  <c r="J95" i="1"/>
  <c r="P95" i="1" s="1"/>
  <c r="Q96" i="1"/>
  <c r="K64" i="1"/>
  <c r="R64" i="1" s="1"/>
  <c r="S95" i="1"/>
  <c r="O22" i="1" l="1"/>
  <c r="I95" i="1"/>
  <c r="O95" i="1" s="1"/>
  <c r="N95" i="1"/>
  <c r="M21" i="1"/>
  <c r="V21" i="1" s="1"/>
  <c r="W25" i="1"/>
  <c r="T64" i="1"/>
  <c r="L25" i="1"/>
  <c r="K25" i="1"/>
  <c r="R25" i="1" s="1"/>
  <c r="S64" i="1"/>
  <c r="J64" i="1"/>
  <c r="P64" i="1" s="1"/>
  <c r="Q95" i="1"/>
  <c r="M30" i="1"/>
  <c r="W21" i="1"/>
  <c r="I64" i="1" l="1"/>
  <c r="O64" i="1" s="1"/>
  <c r="W30" i="1"/>
  <c r="V30" i="1"/>
  <c r="N64" i="1"/>
  <c r="T25" i="1"/>
  <c r="L21" i="1"/>
  <c r="U64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I25" i="1" l="1"/>
  <c r="O25" i="1" s="1"/>
  <c r="N25" i="1"/>
  <c r="U25" i="1"/>
  <c r="T21" i="1"/>
  <c r="L30" i="1"/>
  <c r="J21" i="1"/>
  <c r="P21" i="1" s="1"/>
  <c r="Q25" i="1"/>
  <c r="K30" i="1"/>
  <c r="S21" i="1"/>
  <c r="I21" i="1" l="1"/>
  <c r="O21" i="1" s="1"/>
  <c r="N21" i="1"/>
  <c r="S30" i="1"/>
  <c r="R30" i="1"/>
  <c r="U21" i="1"/>
  <c r="T30" i="1"/>
  <c r="U30" i="1" s="1"/>
  <c r="J30" i="1"/>
  <c r="Q21" i="1"/>
  <c r="I30" i="1" l="1"/>
  <c r="O30" i="1" s="1"/>
  <c r="Q30" i="1"/>
  <c r="P30" i="1"/>
  <c r="N30" i="1" s="1"/>
</calcChain>
</file>

<file path=xl/sharedStrings.xml><?xml version="1.0" encoding="utf-8"?>
<sst xmlns="http://schemas.openxmlformats.org/spreadsheetml/2006/main" count="1447" uniqueCount="315">
  <si>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</si>
  <si>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</si>
  <si>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</si>
  <si>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</si>
  <si>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</si>
  <si>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</si>
  <si>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</si>
  <si>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</si>
  <si>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</si>
  <si>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</si>
  <si>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</si>
  <si>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</si>
  <si>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</si>
  <si>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</si>
  <si>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</si>
  <si>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</si>
  <si>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</si>
  <si>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</si>
  <si>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</si>
  <si>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</si>
  <si>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</si>
  <si>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</si>
  <si>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</si>
  <si>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</si>
  <si>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</si>
  <si>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</si>
  <si>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</si>
  <si>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</si>
  <si>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</si>
  <si>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</si>
  <si>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</si>
  <si>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</si>
  <si>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</si>
  <si>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</si>
  <si>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</si>
  <si>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</si>
  <si>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</si>
  <si>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</si>
  <si>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</si>
  <si>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</si>
  <si>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</si>
  <si>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</si>
  <si>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</si>
  <si>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</si>
  <si>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</si>
  <si>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</si>
  <si>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</si>
  <si>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</si>
  <si>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</si>
  <si>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</si>
  <si>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</si>
  <si>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</si>
  <si>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</si>
  <si>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</si>
  <si>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</si>
  <si>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</si>
  <si>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</si>
  <si>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</si>
  <si>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</si>
  <si>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</si>
  <si>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</si>
  <si>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</si>
  <si>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</si>
  <si>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</si>
  <si>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</si>
  <si>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</si>
  <si>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</si>
  <si>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</si>
  <si>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</si>
  <si>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</si>
  <si>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</si>
  <si>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</si>
  <si>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</si>
  <si>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</si>
  <si>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</si>
  <si>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</si>
  <si>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</si>
  <si>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</si>
  <si>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</si>
  <si>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</si>
  <si>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</si>
  <si>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</si>
  <si>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</si>
  <si>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</si>
  <si>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</si>
  <si>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</si>
  <si>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</si>
  <si>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</si>
  <si>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</si>
  <si>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</si>
  <si>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</si>
  <si>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</si>
  <si>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</si>
  <si>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</si>
  <si>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</si>
  <si>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</si>
  <si>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</si>
  <si>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</si>
  <si>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</si>
  <si>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</si>
  <si>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</si>
  <si>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</si>
  <si>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</si>
  <si>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</si>
  <si>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</si>
  <si>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</si>
  <si>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</si>
  <si>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</si>
  <si>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</si>
  <si>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</si>
  <si>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</si>
  <si>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</si>
  <si>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</si>
  <si>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</si>
  <si>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</si>
  <si>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</si>
  <si>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</si>
  <si>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</si>
  <si>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</si>
  <si>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</si>
  <si>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</si>
  <si>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</si>
  <si>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</si>
  <si>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</si>
  <si>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</si>
  <si>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</si>
  <si>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</si>
  <si>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</si>
  <si>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</si>
  <si>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</si>
  <si>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</si>
  <si>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</si>
  <si>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</si>
  <si>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</si>
  <si>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</si>
  <si>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</si>
  <si>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</si>
  <si>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</si>
  <si>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</si>
  <si>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</si>
  <si>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</si>
  <si>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>Всего 2023 год (год N)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</si>
  <si>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</si>
  <si>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</si>
  <si>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</si>
  <si>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</si>
  <si>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</si>
  <si>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</si>
  <si>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</si>
  <si>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</si>
  <si>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</si>
  <si>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</si>
  <si>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</si>
  <si>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</si>
  <si>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</si>
  <si>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</si>
  <si>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</si>
  <si>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</si>
  <si>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</si>
  <si>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</si>
  <si>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</si>
  <si>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</si>
  <si>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</si>
  <si>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</si>
  <si>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</si>
  <si>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</si>
  <si>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</si>
  <si>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</si>
  <si>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</si>
  <si>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</si>
  <si>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</si>
  <si>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</si>
  <si>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</si>
  <si>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</si>
  <si>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</si>
  <si>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</si>
  <si>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</si>
  <si>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</si>
  <si>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</si>
  <si>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</si>
  <si>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</si>
  <si>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</si>
  <si>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</si>
  <si>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</si>
  <si>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</si>
  <si>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</si>
  <si>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</si>
  <si>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</si>
  <si>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</si>
  <si>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</si>
  <si>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</si>
  <si>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</si>
  <si>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</si>
  <si>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</si>
  <si>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</si>
  <si>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</si>
  <si>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</si>
  <si>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</si>
  <si>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</si>
  <si>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</si>
  <si>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</si>
  <si>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</si>
  <si>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</si>
  <si>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</si>
  <si>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</si>
  <si>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</si>
  <si>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</si>
  <si>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</si>
  <si>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</si>
  <si>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</si>
  <si>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</si>
  <si>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</si>
  <si>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</si>
  <si>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</si>
  <si>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</si>
  <si>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</si>
  <si>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</si>
  <si>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</si>
  <si>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</si>
  <si>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</si>
  <si>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</si>
  <si>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</si>
  <si>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</si>
  <si>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</si>
  <si>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</si>
  <si>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</si>
  <si>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</si>
  <si>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</si>
  <si>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</si>
  <si>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</si>
  <si>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</si>
  <si>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</si>
  <si>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</si>
  <si>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</si>
  <si>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</si>
  <si>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</si>
  <si>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</si>
  <si>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</si>
  <si>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</si>
  <si>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</si>
  <si>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</si>
  <si>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</si>
  <si>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</si>
  <si>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</si>
  <si>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</si>
  <si>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</si>
  <si>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</si>
  <si>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</si>
  <si>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</si>
  <si>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</si>
  <si>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</si>
  <si>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</si>
  <si>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</si>
  <si>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</si>
  <si>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</si>
  <si>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</si>
  <si>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</si>
  <si>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</si>
  <si>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</si>
  <si>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</si>
  <si>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</si>
  <si>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</si>
  <si>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</si>
  <si>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</si>
  <si>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</si>
  <si>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</si>
  <si>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</si>
  <si>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</si>
  <si>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</si>
  <si>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</si>
  <si>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</si>
  <si>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</si>
  <si>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</si>
  <si>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</si>
  <si>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</si>
  <si>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</si>
  <si>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</si>
  <si>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</si>
  <si>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</si>
  <si>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</si>
  <si>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</si>
  <si>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</si>
  <si>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</si>
  <si>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</si>
  <si>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</si>
  <si>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</si>
  <si>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</si>
  <si>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</si>
  <si>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</si>
  <si>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</si>
  <si>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</si>
  <si>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</si>
  <si>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</si>
  <si>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</si>
  <si>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</si>
  <si>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</si>
  <si>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</si>
  <si>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</si>
  <si>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</si>
  <si>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</si>
  <si>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</si>
  <si>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</si>
  <si>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</si>
  <si>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</si>
  <si>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</si>
  <si>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</si>
  <si>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</si>
  <si>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</si>
  <si>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</si>
  <si>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</si>
  <si>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</si>
  <si>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</si>
  <si>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</si>
  <si>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  3 квартал  2023 года</t>
  </si>
  <si>
    <t>работы выполнены хоз.способом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</si>
</sst>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6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" fontId="4" fillId="0" borderId="18" xfId="0" applyNumberFormat="1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0" borderId="18" xfId="3" applyNumberFormat="1" applyFont="1" applyFill="1" applyBorder="1" applyAlignment="1">
      <alignment horizontal="center" vertical="center" wrapText="1"/>
    </xf>
    <xf numFmtId="169" fontId="4" fillId="0" borderId="18" xfId="3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7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topLeftCell="A4" zoomScale="70" zoomScaleNormal="70" zoomScaleSheetLayoutView="70" workbookViewId="0">
      <selection activeCell="L189" sqref="L189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18"/>
      <c r="Z4" s="18"/>
      <c r="AA4" s="18"/>
      <c r="AB4" s="18"/>
      <c r="AC4" s="18"/>
    </row>
    <row r="5" spans="1:30" s="19" customFormat="1" ht="18.75" customHeight="1" x14ac:dyDescent="0.3">
      <c r="A5" s="202" t="s">
        <v>313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204" t="s">
        <v>138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"/>
      <c r="Z7" s="20"/>
      <c r="AA7" s="20"/>
      <c r="AB7" s="20"/>
      <c r="AC7" s="20"/>
    </row>
    <row r="8" spans="1:30" x14ac:dyDescent="0.25">
      <c r="A8" s="183" t="s">
        <v>4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205" t="s">
        <v>140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2"/>
      <c r="Z10" s="22"/>
      <c r="AA10" s="22"/>
      <c r="AB10" s="22"/>
      <c r="AC10" s="22"/>
    </row>
    <row r="11" spans="1:30" ht="18.75" x14ac:dyDescent="0.3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AC11" s="16"/>
    </row>
    <row r="12" spans="1:30" ht="18.75" x14ac:dyDescent="0.25">
      <c r="A12" s="182" t="s">
        <v>309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2"/>
      <c r="Z12" s="2"/>
      <c r="AA12" s="2"/>
      <c r="AB12" s="3"/>
      <c r="AC12" s="3"/>
    </row>
    <row r="13" spans="1:30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"/>
      <c r="Z13" s="1"/>
      <c r="AA13" s="1"/>
      <c r="AB13" s="1"/>
      <c r="AC13" s="1"/>
    </row>
    <row r="14" spans="1:30" ht="16.5" thickBot="1" x14ac:dyDescent="0.3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</row>
    <row r="15" spans="1:30" ht="30.75" customHeight="1" x14ac:dyDescent="0.25">
      <c r="A15" s="185" t="s">
        <v>6</v>
      </c>
      <c r="B15" s="187" t="s">
        <v>7</v>
      </c>
      <c r="C15" s="188" t="s">
        <v>8</v>
      </c>
      <c r="D15" s="185" t="s">
        <v>9</v>
      </c>
      <c r="E15" s="187"/>
      <c r="F15" s="187"/>
      <c r="G15" s="187"/>
      <c r="H15" s="187"/>
      <c r="I15" s="187"/>
      <c r="J15" s="187"/>
      <c r="K15" s="187"/>
      <c r="L15" s="187"/>
      <c r="M15" s="191"/>
      <c r="N15" s="185" t="s">
        <v>10</v>
      </c>
      <c r="O15" s="187"/>
      <c r="P15" s="187"/>
      <c r="Q15" s="187"/>
      <c r="R15" s="187"/>
      <c r="S15" s="187"/>
      <c r="T15" s="187"/>
      <c r="U15" s="187"/>
      <c r="V15" s="187"/>
      <c r="W15" s="191"/>
      <c r="X15" s="192" t="s">
        <v>11</v>
      </c>
    </row>
    <row r="16" spans="1:30" ht="30.75" customHeight="1" x14ac:dyDescent="0.25">
      <c r="A16" s="186"/>
      <c r="B16" s="170"/>
      <c r="C16" s="189"/>
      <c r="D16" s="194" t="s">
        <v>141</v>
      </c>
      <c r="E16" s="195"/>
      <c r="F16" s="195"/>
      <c r="G16" s="195"/>
      <c r="H16" s="195"/>
      <c r="I16" s="195"/>
      <c r="J16" s="195"/>
      <c r="K16" s="195"/>
      <c r="L16" s="195"/>
      <c r="M16" s="196"/>
      <c r="N16" s="186"/>
      <c r="O16" s="170"/>
      <c r="P16" s="170"/>
      <c r="Q16" s="170"/>
      <c r="R16" s="170"/>
      <c r="S16" s="170"/>
      <c r="T16" s="170"/>
      <c r="U16" s="170"/>
      <c r="V16" s="170"/>
      <c r="W16" s="171"/>
      <c r="X16" s="193"/>
    </row>
    <row r="17" spans="1:24" ht="42.75" customHeight="1" x14ac:dyDescent="0.25">
      <c r="A17" s="186"/>
      <c r="B17" s="170"/>
      <c r="C17" s="189"/>
      <c r="D17" s="186" t="s">
        <v>12</v>
      </c>
      <c r="E17" s="170"/>
      <c r="F17" s="170"/>
      <c r="G17" s="170"/>
      <c r="H17" s="170"/>
      <c r="I17" s="170" t="s">
        <v>13</v>
      </c>
      <c r="J17" s="170"/>
      <c r="K17" s="170"/>
      <c r="L17" s="170"/>
      <c r="M17" s="171"/>
      <c r="N17" s="172" t="s">
        <v>14</v>
      </c>
      <c r="O17" s="173"/>
      <c r="P17" s="173" t="s">
        <v>15</v>
      </c>
      <c r="Q17" s="173"/>
      <c r="R17" s="168" t="s">
        <v>16</v>
      </c>
      <c r="S17" s="168"/>
      <c r="T17" s="169" t="s">
        <v>17</v>
      </c>
      <c r="U17" s="169"/>
      <c r="V17" s="173" t="s">
        <v>18</v>
      </c>
      <c r="W17" s="197"/>
      <c r="X17" s="193"/>
    </row>
    <row r="18" spans="1:24" ht="143.25" customHeight="1" x14ac:dyDescent="0.25">
      <c r="A18" s="186"/>
      <c r="B18" s="170"/>
      <c r="C18" s="189"/>
      <c r="D18" s="198" t="s">
        <v>14</v>
      </c>
      <c r="E18" s="178" t="s">
        <v>15</v>
      </c>
      <c r="F18" s="180" t="s">
        <v>16</v>
      </c>
      <c r="G18" s="176" t="s">
        <v>17</v>
      </c>
      <c r="H18" s="178" t="s">
        <v>18</v>
      </c>
      <c r="I18" s="178" t="s">
        <v>19</v>
      </c>
      <c r="J18" s="178" t="s">
        <v>15</v>
      </c>
      <c r="K18" s="180" t="s">
        <v>16</v>
      </c>
      <c r="L18" s="176" t="s">
        <v>17</v>
      </c>
      <c r="M18" s="174" t="s">
        <v>18</v>
      </c>
      <c r="N18" s="172"/>
      <c r="O18" s="173"/>
      <c r="P18" s="173"/>
      <c r="Q18" s="173"/>
      <c r="R18" s="168"/>
      <c r="S18" s="168"/>
      <c r="T18" s="169"/>
      <c r="U18" s="169"/>
      <c r="V18" s="173"/>
      <c r="W18" s="197"/>
      <c r="X18" s="193"/>
    </row>
    <row r="19" spans="1:24" ht="62.25" customHeight="1" x14ac:dyDescent="0.25">
      <c r="A19" s="186"/>
      <c r="B19" s="170"/>
      <c r="C19" s="190"/>
      <c r="D19" s="199"/>
      <c r="E19" s="179"/>
      <c r="F19" s="181"/>
      <c r="G19" s="177"/>
      <c r="H19" s="179"/>
      <c r="I19" s="179"/>
      <c r="J19" s="179"/>
      <c r="K19" s="181"/>
      <c r="L19" s="177"/>
      <c r="M19" s="175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93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31.412999999999997</v>
      </c>
      <c r="E21" s="94" t="str">
        <f t="shared" si="1"/>
        <v>нд</v>
      </c>
      <c r="F21" s="94" t="str">
        <f t="shared" si="1"/>
        <v>нд</v>
      </c>
      <c r="G21" s="94">
        <f t="shared" si="1"/>
        <v>31.412999999999997</v>
      </c>
      <c r="H21" s="115" t="str">
        <f t="shared" si="1"/>
        <v>нд</v>
      </c>
      <c r="I21" s="94">
        <f t="shared" ref="I21:M21" si="2">IF(NOT(SUM(I24:I29)=0),SUM(I24:I29),"нд")</f>
        <v>17.413999999999998</v>
      </c>
      <c r="J21" s="94" t="str">
        <f t="shared" si="2"/>
        <v>нд</v>
      </c>
      <c r="K21" s="94" t="str">
        <f t="shared" si="2"/>
        <v>нд</v>
      </c>
      <c r="L21" s="94">
        <f t="shared" si="2"/>
        <v>17.413999999999998</v>
      </c>
      <c r="M21" s="128" t="str">
        <f t="shared" si="2"/>
        <v>нд</v>
      </c>
      <c r="N21" s="94">
        <f t="shared" ref="N21:N84" si="3">IF(NOT(SUM(P21,R21,T21,V21)=0),SUM(P21,R21,T21,V21),"нд")</f>
        <v>-13.998999999999999</v>
      </c>
      <c r="O21" s="94">
        <f t="shared" ref="O21:O84" si="4">IF(NOT(IFERROR(ROUND((I21-D21)/D21*100,2),"нд")=0),IFERROR(ROUND((I21-D21)/D21*100,2),"нд"),"нд")</f>
        <v>-44.56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-13.998999999999999</v>
      </c>
      <c r="U21" s="158">
        <f t="shared" ref="U21:U84" si="10">IF(AND(NOT(SUM(L21)=0),NOT(SUM(G21)=0)),ROUND(SUM(T21)/SUM(G21)*100,2),"нд")</f>
        <v>-44.56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310</v>
      </c>
      <c r="C22" s="33" t="s">
        <v>23</v>
      </c>
      <c r="D22" s="95">
        <f t="shared" ref="D22:H22" si="13">IF(NOT(SUM(D67,D71,D97,D141,D165,D172,D182,D191)=0),SUM(D67,D71,D97,D141,D165,D172,D182,D191),"нд")</f>
        <v>20.616</v>
      </c>
      <c r="E22" s="75" t="str">
        <f t="shared" si="13"/>
        <v>нд</v>
      </c>
      <c r="F22" s="75" t="str">
        <f t="shared" si="13"/>
        <v>нд</v>
      </c>
      <c r="G22" s="75">
        <f t="shared" si="13"/>
        <v>20.616</v>
      </c>
      <c r="H22" s="116" t="str">
        <f t="shared" si="13"/>
        <v>нд</v>
      </c>
      <c r="I22" s="75">
        <f t="shared" ref="I22:M22" si="14">IF(NOT(SUM(I67,I71,I97,I141,I165,I172,I182,I191)=0),SUM(I67,I71,I97,I141,I165,I172,I182,I191),"нд")</f>
        <v>13.176</v>
      </c>
      <c r="J22" s="75" t="str">
        <f t="shared" si="14"/>
        <v>нд</v>
      </c>
      <c r="K22" s="75" t="str">
        <f t="shared" si="14"/>
        <v>нд</v>
      </c>
      <c r="L22" s="75">
        <f t="shared" si="14"/>
        <v>13.176</v>
      </c>
      <c r="M22" s="129" t="str">
        <f t="shared" si="14"/>
        <v>нд</v>
      </c>
      <c r="N22" s="75">
        <f t="shared" si="3"/>
        <v>-7.4399999999999995</v>
      </c>
      <c r="O22" s="75">
        <f t="shared" si="4"/>
        <v>-36.090000000000003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-7.4399999999999995</v>
      </c>
      <c r="U22" s="153">
        <f t="shared" si="10"/>
        <v>-36.090000000000003</v>
      </c>
      <c r="V22" s="75" t="str">
        <f t="shared" si="11"/>
        <v>нд</v>
      </c>
      <c r="W22" s="75" t="str">
        <f t="shared" si="12"/>
        <v>нд</v>
      </c>
      <c r="X22" s="75" t="s">
        <v>24</v>
      </c>
    </row>
    <row r="23" spans="1:24" x14ac:dyDescent="0.25">
      <c r="A23" s="53"/>
      <c r="B23" s="6" t="s">
        <v>311</v>
      </c>
      <c r="C23" s="34" t="s">
        <v>23</v>
      </c>
      <c r="D23" s="96">
        <f t="shared" ref="D23:H23" si="15">IF(NOT(SUM(D87,D104,D143,D153,D156,D169,D175,D188)=0),SUM(D87,D104,D143,D153,D156,D169,D175,D188),"нд")</f>
        <v>10.796999999999999</v>
      </c>
      <c r="E23" s="76" t="str">
        <f t="shared" si="15"/>
        <v>нд</v>
      </c>
      <c r="F23" s="76" t="str">
        <f t="shared" si="15"/>
        <v>нд</v>
      </c>
      <c r="G23" s="76">
        <f t="shared" si="15"/>
        <v>10.796999999999999</v>
      </c>
      <c r="H23" s="117" t="str">
        <f t="shared" si="15"/>
        <v>нд</v>
      </c>
      <c r="I23" s="76">
        <f t="shared" ref="I23:M23" si="16">IF(NOT(SUM(I87,I104,I143,I153,I156,I169,I175,I188)=0),SUM(I87,I104,I143,I153,I156,I169,I175,I188),"нд")</f>
        <v>4.2380000000000004</v>
      </c>
      <c r="J23" s="76" t="str">
        <f t="shared" si="16"/>
        <v>нд</v>
      </c>
      <c r="K23" s="76" t="str">
        <f t="shared" si="16"/>
        <v>нд</v>
      </c>
      <c r="L23" s="76">
        <f t="shared" si="16"/>
        <v>4.2380000000000004</v>
      </c>
      <c r="M23" s="130" t="str">
        <f t="shared" si="16"/>
        <v>нд</v>
      </c>
      <c r="N23" s="76">
        <f t="shared" si="3"/>
        <v>-6.5589999999999984</v>
      </c>
      <c r="O23" s="76">
        <f t="shared" si="4"/>
        <v>-60.75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-6.5589999999999984</v>
      </c>
      <c r="U23" s="154">
        <f t="shared" si="10"/>
        <v>-60.75</v>
      </c>
      <c r="V23" s="76" t="str">
        <f t="shared" si="11"/>
        <v>нд</v>
      </c>
      <c r="W23" s="76" t="str">
        <f t="shared" si="12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7">D31</f>
        <v>нд</v>
      </c>
      <c r="E24" s="74" t="str">
        <f t="shared" si="17"/>
        <v>нд</v>
      </c>
      <c r="F24" s="74" t="str">
        <f t="shared" si="17"/>
        <v>нд</v>
      </c>
      <c r="G24" s="74" t="str">
        <f t="shared" si="17"/>
        <v>нд</v>
      </c>
      <c r="H24" s="118" t="str">
        <f t="shared" si="17"/>
        <v>нд</v>
      </c>
      <c r="I24" s="74" t="str">
        <f t="shared" ref="I24:M24" si="18">I31</f>
        <v>нд</v>
      </c>
      <c r="J24" s="74" t="str">
        <f t="shared" si="18"/>
        <v>нд</v>
      </c>
      <c r="K24" s="74" t="str">
        <f t="shared" si="18"/>
        <v>нд</v>
      </c>
      <c r="L24" s="74" t="str">
        <f t="shared" si="18"/>
        <v>нд</v>
      </c>
      <c r="M24" s="131" t="str">
        <f t="shared" si="18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9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19">D64</f>
        <v>28.881999999999998</v>
      </c>
      <c r="E25" s="74" t="str">
        <f t="shared" si="19"/>
        <v>нд</v>
      </c>
      <c r="F25" s="74" t="str">
        <f t="shared" si="19"/>
        <v>нд</v>
      </c>
      <c r="G25" s="74">
        <f t="shared" si="19"/>
        <v>28.881999999999998</v>
      </c>
      <c r="H25" s="118" t="str">
        <f t="shared" si="19"/>
        <v>нд</v>
      </c>
      <c r="I25" s="74">
        <f t="shared" ref="I25:M25" si="20">I64</f>
        <v>17.277999999999999</v>
      </c>
      <c r="J25" s="74" t="str">
        <f t="shared" si="20"/>
        <v>нд</v>
      </c>
      <c r="K25" s="74" t="str">
        <f t="shared" si="20"/>
        <v>нд</v>
      </c>
      <c r="L25" s="74">
        <f t="shared" si="20"/>
        <v>17.277999999999999</v>
      </c>
      <c r="M25" s="131" t="str">
        <f t="shared" si="20"/>
        <v>нд</v>
      </c>
      <c r="N25" s="74">
        <f t="shared" si="3"/>
        <v>-11.603999999999999</v>
      </c>
      <c r="O25" s="74">
        <f t="shared" si="4"/>
        <v>-40.18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-11.603999999999999</v>
      </c>
      <c r="U25" s="159">
        <f t="shared" si="10"/>
        <v>-40.18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1">D158</f>
        <v>нд</v>
      </c>
      <c r="E26" s="74" t="str">
        <f t="shared" si="21"/>
        <v>нд</v>
      </c>
      <c r="F26" s="74" t="str">
        <f t="shared" si="21"/>
        <v>нд</v>
      </c>
      <c r="G26" s="74" t="str">
        <f t="shared" si="21"/>
        <v>нд</v>
      </c>
      <c r="H26" s="118" t="str">
        <f t="shared" si="21"/>
        <v>нд</v>
      </c>
      <c r="I26" s="74" t="str">
        <f t="shared" ref="I26:M26" si="22">I158</f>
        <v>нд</v>
      </c>
      <c r="J26" s="74" t="str">
        <f t="shared" si="22"/>
        <v>нд</v>
      </c>
      <c r="K26" s="74" t="str">
        <f t="shared" si="22"/>
        <v>нд</v>
      </c>
      <c r="L26" s="74" t="str">
        <f t="shared" si="22"/>
        <v>нд</v>
      </c>
      <c r="M26" s="131" t="str">
        <f t="shared" si="22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9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3">D163</f>
        <v>2.395</v>
      </c>
      <c r="E27" s="74" t="str">
        <f t="shared" si="23"/>
        <v>нд</v>
      </c>
      <c r="F27" s="74" t="str">
        <f t="shared" si="23"/>
        <v>нд</v>
      </c>
      <c r="G27" s="74">
        <f t="shared" si="23"/>
        <v>2.395</v>
      </c>
      <c r="H27" s="118" t="str">
        <f t="shared" si="23"/>
        <v>нд</v>
      </c>
      <c r="I27" s="74" t="str">
        <f t="shared" ref="I27:M27" si="24">I163</f>
        <v>нд</v>
      </c>
      <c r="J27" s="74" t="str">
        <f t="shared" si="24"/>
        <v>нд</v>
      </c>
      <c r="K27" s="74" t="str">
        <f t="shared" si="24"/>
        <v>нд</v>
      </c>
      <c r="L27" s="74" t="str">
        <f t="shared" si="24"/>
        <v>нд</v>
      </c>
      <c r="M27" s="131" t="str">
        <f t="shared" si="24"/>
        <v>нд</v>
      </c>
      <c r="N27" s="74">
        <f t="shared" si="3"/>
        <v>-2.395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>
        <f t="shared" si="9"/>
        <v>-2.395</v>
      </c>
      <c r="U27" s="159" t="str">
        <f t="shared" si="10"/>
        <v>нд</v>
      </c>
      <c r="V27" s="74" t="str">
        <f t="shared" si="11"/>
        <v>нд</v>
      </c>
      <c r="W27" s="74" t="str">
        <f t="shared" si="12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5">D178</f>
        <v>нд</v>
      </c>
      <c r="E28" s="74" t="str">
        <f t="shared" si="25"/>
        <v>нд</v>
      </c>
      <c r="F28" s="74" t="str">
        <f t="shared" si="25"/>
        <v>нд</v>
      </c>
      <c r="G28" s="74" t="str">
        <f t="shared" si="25"/>
        <v>нд</v>
      </c>
      <c r="H28" s="118" t="str">
        <f t="shared" si="25"/>
        <v>нд</v>
      </c>
      <c r="I28" s="74" t="str">
        <f t="shared" ref="I28:M28" si="26">I178</f>
        <v>нд</v>
      </c>
      <c r="J28" s="74" t="str">
        <f t="shared" si="26"/>
        <v>нд</v>
      </c>
      <c r="K28" s="74" t="str">
        <f t="shared" si="26"/>
        <v>нд</v>
      </c>
      <c r="L28" s="74" t="str">
        <f t="shared" si="26"/>
        <v>нд</v>
      </c>
      <c r="M28" s="131" t="str">
        <f t="shared" si="26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9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>
        <f t="shared" ref="D29:H29" si="27">D180</f>
        <v>0.13600000000000001</v>
      </c>
      <c r="E29" s="74" t="str">
        <f t="shared" si="27"/>
        <v>нд</v>
      </c>
      <c r="F29" s="74" t="str">
        <f t="shared" si="27"/>
        <v>нд</v>
      </c>
      <c r="G29" s="74">
        <f t="shared" si="27"/>
        <v>0.13600000000000001</v>
      </c>
      <c r="H29" s="118" t="str">
        <f t="shared" si="27"/>
        <v>нд</v>
      </c>
      <c r="I29" s="74">
        <f t="shared" ref="I29:M29" si="28">I180</f>
        <v>0.13600000000000001</v>
      </c>
      <c r="J29" s="74" t="str">
        <f t="shared" si="28"/>
        <v>нд</v>
      </c>
      <c r="K29" s="74" t="str">
        <f t="shared" si="28"/>
        <v>нд</v>
      </c>
      <c r="L29" s="74">
        <f t="shared" si="28"/>
        <v>0.13600000000000001</v>
      </c>
      <c r="M29" s="131" t="str">
        <f t="shared" si="28"/>
        <v>нд</v>
      </c>
      <c r="N29" s="74" t="str">
        <f t="shared" si="3"/>
        <v>нд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 t="str">
        <f t="shared" si="9"/>
        <v>нд</v>
      </c>
      <c r="U29" s="159">
        <f t="shared" si="10"/>
        <v>0</v>
      </c>
      <c r="V29" s="74" t="str">
        <f t="shared" si="11"/>
        <v>нд</v>
      </c>
      <c r="W29" s="74" t="str">
        <f t="shared" si="12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29">D21</f>
        <v>31.412999999999997</v>
      </c>
      <c r="E30" s="57" t="str">
        <f t="shared" si="29"/>
        <v>нд</v>
      </c>
      <c r="F30" s="57" t="str">
        <f t="shared" si="29"/>
        <v>нд</v>
      </c>
      <c r="G30" s="57">
        <f t="shared" si="29"/>
        <v>31.412999999999997</v>
      </c>
      <c r="H30" s="35" t="str">
        <f t="shared" si="29"/>
        <v>нд</v>
      </c>
      <c r="I30" s="57">
        <f t="shared" ref="I30:M30" si="30">I21</f>
        <v>17.413999999999998</v>
      </c>
      <c r="J30" s="57" t="str">
        <f t="shared" si="30"/>
        <v>нд</v>
      </c>
      <c r="K30" s="57" t="str">
        <f t="shared" si="30"/>
        <v>нд</v>
      </c>
      <c r="L30" s="57">
        <f t="shared" si="30"/>
        <v>17.413999999999998</v>
      </c>
      <c r="M30" s="132" t="str">
        <f t="shared" si="30"/>
        <v>нд</v>
      </c>
      <c r="N30" s="165">
        <f t="shared" si="3"/>
        <v>-13.998999999999999</v>
      </c>
      <c r="O30" s="57">
        <f t="shared" si="4"/>
        <v>-44.56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5">
        <f t="shared" si="9"/>
        <v>-13.998999999999999</v>
      </c>
      <c r="U30" s="160">
        <f>IF(AND(NOT(SUM(L30)=0),NOT(SUM(G30)=0)),ROUND(SUM(T30)/SUM(G30)*100,2),"нд")</f>
        <v>-44.56</v>
      </c>
      <c r="V30" s="57" t="str">
        <f t="shared" si="11"/>
        <v>нд</v>
      </c>
      <c r="W30" s="57" t="str">
        <f t="shared" si="12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1">IF(NOT(SUM(D32,D39,D44,D59)=0),SUM(D32,D39,D44,D59),"нд")</f>
        <v>нд</v>
      </c>
      <c r="E31" s="77" t="str">
        <f t="shared" si="31"/>
        <v>нд</v>
      </c>
      <c r="F31" s="77" t="str">
        <f t="shared" si="31"/>
        <v>нд</v>
      </c>
      <c r="G31" s="77" t="str">
        <f t="shared" si="31"/>
        <v>нд</v>
      </c>
      <c r="H31" s="119" t="str">
        <f t="shared" si="31"/>
        <v>нд</v>
      </c>
      <c r="I31" s="77" t="str">
        <f t="shared" ref="I31:M31" si="32">IF(NOT(SUM(I32,I39,I44,I59)=0),SUM(I32,I39,I44,I59),"нд")</f>
        <v>нд</v>
      </c>
      <c r="J31" s="77" t="str">
        <f t="shared" si="32"/>
        <v>нд</v>
      </c>
      <c r="K31" s="77" t="str">
        <f t="shared" si="32"/>
        <v>нд</v>
      </c>
      <c r="L31" s="77" t="str">
        <f t="shared" si="32"/>
        <v>нд</v>
      </c>
      <c r="M31" s="133" t="str">
        <f t="shared" si="32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3">IF(NOT(SUM(D33,D35,D37)=0),SUM(D33,D35,D37),"нд")</f>
        <v>нд</v>
      </c>
      <c r="E32" s="78" t="str">
        <f t="shared" si="33"/>
        <v>нд</v>
      </c>
      <c r="F32" s="78" t="str">
        <f t="shared" si="33"/>
        <v>нд</v>
      </c>
      <c r="G32" s="78" t="str">
        <f t="shared" si="33"/>
        <v>нд</v>
      </c>
      <c r="H32" s="120" t="str">
        <f t="shared" si="33"/>
        <v>нд</v>
      </c>
      <c r="I32" s="78" t="str">
        <f t="shared" ref="I32:M32" si="34">IF(NOT(SUM(I33,I35,I37)=0),SUM(I33,I35,I37),"нд")</f>
        <v>нд</v>
      </c>
      <c r="J32" s="78" t="str">
        <f t="shared" si="34"/>
        <v>нд</v>
      </c>
      <c r="K32" s="78" t="str">
        <f t="shared" si="34"/>
        <v>нд</v>
      </c>
      <c r="L32" s="78" t="str">
        <f t="shared" si="34"/>
        <v>нд</v>
      </c>
      <c r="M32" s="134" t="str">
        <f t="shared" si="3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5">IF(NOT(SUM(D34)=0),SUM(D34),"нд")</f>
        <v>нд</v>
      </c>
      <c r="E33" s="61" t="str">
        <f t="shared" si="35"/>
        <v>нд</v>
      </c>
      <c r="F33" s="61" t="str">
        <f t="shared" si="35"/>
        <v>нд</v>
      </c>
      <c r="G33" s="61" t="str">
        <f t="shared" si="35"/>
        <v>нд</v>
      </c>
      <c r="H33" s="38" t="str">
        <f t="shared" si="35"/>
        <v>нд</v>
      </c>
      <c r="I33" s="61" t="str">
        <f t="shared" si="35"/>
        <v>нд</v>
      </c>
      <c r="J33" s="61" t="str">
        <f t="shared" si="35"/>
        <v>нд</v>
      </c>
      <c r="K33" s="61" t="str">
        <f t="shared" si="35"/>
        <v>нд</v>
      </c>
      <c r="L33" s="61" t="str">
        <f t="shared" si="35"/>
        <v>нд</v>
      </c>
      <c r="M33" s="135" t="str">
        <f t="shared" si="35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6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6">IF(NOT(SUM(D36)=0),SUM(D36),"нд")</f>
        <v>нд</v>
      </c>
      <c r="E35" s="61" t="str">
        <f t="shared" si="36"/>
        <v>нд</v>
      </c>
      <c r="F35" s="61" t="str">
        <f t="shared" si="36"/>
        <v>нд</v>
      </c>
      <c r="G35" s="61" t="str">
        <f t="shared" si="36"/>
        <v>нд</v>
      </c>
      <c r="H35" s="38" t="str">
        <f t="shared" si="36"/>
        <v>нд</v>
      </c>
      <c r="I35" s="61" t="str">
        <f t="shared" si="36"/>
        <v>нд</v>
      </c>
      <c r="J35" s="61" t="str">
        <f t="shared" si="36"/>
        <v>нд</v>
      </c>
      <c r="K35" s="61" t="str">
        <f t="shared" si="36"/>
        <v>нд</v>
      </c>
      <c r="L35" s="61" t="str">
        <f t="shared" si="36"/>
        <v>нд</v>
      </c>
      <c r="M35" s="135" t="str">
        <f t="shared" si="36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6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7">IF(NOT(SUM(D38)=0),SUM(D38),"нд")</f>
        <v>нд</v>
      </c>
      <c r="E37" s="61" t="str">
        <f t="shared" si="37"/>
        <v>нд</v>
      </c>
      <c r="F37" s="61" t="str">
        <f t="shared" si="37"/>
        <v>нд</v>
      </c>
      <c r="G37" s="61" t="str">
        <f t="shared" si="37"/>
        <v>нд</v>
      </c>
      <c r="H37" s="38" t="str">
        <f t="shared" si="37"/>
        <v>нд</v>
      </c>
      <c r="I37" s="61" t="str">
        <f t="shared" si="37"/>
        <v>нд</v>
      </c>
      <c r="J37" s="61" t="str">
        <f t="shared" si="37"/>
        <v>нд</v>
      </c>
      <c r="K37" s="61" t="str">
        <f t="shared" si="37"/>
        <v>нд</v>
      </c>
      <c r="L37" s="61" t="str">
        <f t="shared" si="37"/>
        <v>нд</v>
      </c>
      <c r="M37" s="135" t="str">
        <f t="shared" si="37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6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38">IF(NOT(SUM(D40,D42)=0),SUM(D40,D42),"нд")</f>
        <v>нд</v>
      </c>
      <c r="E39" s="78" t="str">
        <f t="shared" si="38"/>
        <v>нд</v>
      </c>
      <c r="F39" s="78" t="str">
        <f t="shared" si="38"/>
        <v>нд</v>
      </c>
      <c r="G39" s="78" t="str">
        <f t="shared" si="38"/>
        <v>нд</v>
      </c>
      <c r="H39" s="120" t="str">
        <f t="shared" si="38"/>
        <v>нд</v>
      </c>
      <c r="I39" s="78" t="str">
        <f t="shared" ref="I39:M39" si="39">IF(NOT(SUM(I40,I42)=0),SUM(I40,I42),"нд")</f>
        <v>нд</v>
      </c>
      <c r="J39" s="78" t="str">
        <f t="shared" si="39"/>
        <v>нд</v>
      </c>
      <c r="K39" s="78" t="str">
        <f t="shared" si="39"/>
        <v>нд</v>
      </c>
      <c r="L39" s="78" t="str">
        <f t="shared" si="39"/>
        <v>нд</v>
      </c>
      <c r="M39" s="134" t="str">
        <f t="shared" si="39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0">IF(NOT(SUM(D41)=0),SUM(D41),"нд")</f>
        <v>нд</v>
      </c>
      <c r="E40" s="61" t="str">
        <f t="shared" si="40"/>
        <v>нд</v>
      </c>
      <c r="F40" s="61" t="str">
        <f t="shared" si="40"/>
        <v>нд</v>
      </c>
      <c r="G40" s="61" t="str">
        <f t="shared" si="40"/>
        <v>нд</v>
      </c>
      <c r="H40" s="38" t="str">
        <f t="shared" si="40"/>
        <v>нд</v>
      </c>
      <c r="I40" s="61" t="str">
        <f t="shared" si="40"/>
        <v>нд</v>
      </c>
      <c r="J40" s="61" t="str">
        <f t="shared" si="40"/>
        <v>нд</v>
      </c>
      <c r="K40" s="61" t="str">
        <f t="shared" si="40"/>
        <v>нд</v>
      </c>
      <c r="L40" s="61" t="str">
        <f t="shared" si="40"/>
        <v>нд</v>
      </c>
      <c r="M40" s="135" t="str">
        <f t="shared" si="40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6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1">IF(NOT(SUM(D43)=0),SUM(D43),"нд")</f>
        <v>нд</v>
      </c>
      <c r="E42" s="61" t="str">
        <f t="shared" si="41"/>
        <v>нд</v>
      </c>
      <c r="F42" s="61" t="str">
        <f t="shared" si="41"/>
        <v>нд</v>
      </c>
      <c r="G42" s="61" t="str">
        <f t="shared" si="41"/>
        <v>нд</v>
      </c>
      <c r="H42" s="38" t="str">
        <f t="shared" si="41"/>
        <v>нд</v>
      </c>
      <c r="I42" s="61" t="str">
        <f t="shared" si="41"/>
        <v>нд</v>
      </c>
      <c r="J42" s="61" t="str">
        <f t="shared" si="41"/>
        <v>нд</v>
      </c>
      <c r="K42" s="61" t="str">
        <f t="shared" si="41"/>
        <v>нд</v>
      </c>
      <c r="L42" s="61" t="str">
        <f t="shared" si="41"/>
        <v>нд</v>
      </c>
      <c r="M42" s="135" t="str">
        <f t="shared" si="41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6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2">IF(NOT(SUM(D45,D52)=0),SUM(D45,D52),"нд")</f>
        <v>нд</v>
      </c>
      <c r="E44" s="78" t="str">
        <f t="shared" si="42"/>
        <v>нд</v>
      </c>
      <c r="F44" s="78" t="str">
        <f t="shared" si="42"/>
        <v>нд</v>
      </c>
      <c r="G44" s="78" t="str">
        <f t="shared" si="42"/>
        <v>нд</v>
      </c>
      <c r="H44" s="120" t="str">
        <f t="shared" si="42"/>
        <v>нд</v>
      </c>
      <c r="I44" s="78" t="str">
        <f t="shared" ref="I44:M44" si="43">IF(NOT(SUM(I45,I52)=0),SUM(I45,I52),"нд")</f>
        <v>нд</v>
      </c>
      <c r="J44" s="78" t="str">
        <f t="shared" si="43"/>
        <v>нд</v>
      </c>
      <c r="K44" s="78" t="str">
        <f t="shared" si="43"/>
        <v>нд</v>
      </c>
      <c r="L44" s="78" t="str">
        <f t="shared" si="43"/>
        <v>нд</v>
      </c>
      <c r="M44" s="134" t="str">
        <f t="shared" si="43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4">IF(NOT(SUM(D46,D48,D50)=0),SUM(D46,D48,D50),"нд")</f>
        <v>нд</v>
      </c>
      <c r="E45" s="61" t="str">
        <f t="shared" si="44"/>
        <v>нд</v>
      </c>
      <c r="F45" s="61" t="str">
        <f t="shared" si="44"/>
        <v>нд</v>
      </c>
      <c r="G45" s="61" t="str">
        <f t="shared" si="44"/>
        <v>нд</v>
      </c>
      <c r="H45" s="38" t="str">
        <f t="shared" si="44"/>
        <v>нд</v>
      </c>
      <c r="I45" s="61" t="str">
        <f t="shared" ref="I45:M45" si="45">IF(NOT(SUM(I46,I48,I50)=0),SUM(I46,I48,I50),"нд")</f>
        <v>нд</v>
      </c>
      <c r="J45" s="61" t="str">
        <f t="shared" si="45"/>
        <v>нд</v>
      </c>
      <c r="K45" s="61" t="str">
        <f t="shared" si="45"/>
        <v>нд</v>
      </c>
      <c r="L45" s="61" t="str">
        <f t="shared" si="45"/>
        <v>нд</v>
      </c>
      <c r="M45" s="135" t="str">
        <f t="shared" si="45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6">IF(NOT(SUM(D47)=0),SUM(D47),"нд")</f>
        <v>нд</v>
      </c>
      <c r="E46" s="63" t="str">
        <f t="shared" si="46"/>
        <v>нд</v>
      </c>
      <c r="F46" s="63" t="str">
        <f t="shared" si="46"/>
        <v>нд</v>
      </c>
      <c r="G46" s="63" t="str">
        <f t="shared" si="46"/>
        <v>нд</v>
      </c>
      <c r="H46" s="41" t="str">
        <f t="shared" si="46"/>
        <v>нд</v>
      </c>
      <c r="I46" s="63" t="str">
        <f t="shared" si="46"/>
        <v>нд</v>
      </c>
      <c r="J46" s="63" t="str">
        <f t="shared" si="46"/>
        <v>нд</v>
      </c>
      <c r="K46" s="63" t="str">
        <f t="shared" si="46"/>
        <v>нд</v>
      </c>
      <c r="L46" s="63" t="str">
        <f t="shared" si="46"/>
        <v>нд</v>
      </c>
      <c r="M46" s="137" t="str">
        <f t="shared" si="46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6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47">IF(NOT(SUM(D49)=0),SUM(D49),"нд")</f>
        <v>нд</v>
      </c>
      <c r="E48" s="63" t="str">
        <f t="shared" si="47"/>
        <v>нд</v>
      </c>
      <c r="F48" s="63" t="str">
        <f t="shared" si="47"/>
        <v>нд</v>
      </c>
      <c r="G48" s="63" t="str">
        <f t="shared" si="47"/>
        <v>нд</v>
      </c>
      <c r="H48" s="41" t="str">
        <f t="shared" si="47"/>
        <v>нд</v>
      </c>
      <c r="I48" s="63" t="str">
        <f t="shared" si="47"/>
        <v>нд</v>
      </c>
      <c r="J48" s="63" t="str">
        <f t="shared" si="47"/>
        <v>нд</v>
      </c>
      <c r="K48" s="63" t="str">
        <f t="shared" si="47"/>
        <v>нд</v>
      </c>
      <c r="L48" s="63" t="str">
        <f t="shared" si="47"/>
        <v>нд</v>
      </c>
      <c r="M48" s="137" t="str">
        <f t="shared" si="4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6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48">IF(NOT(SUM(D51)=0),SUM(D51),"нд")</f>
        <v>нд</v>
      </c>
      <c r="E50" s="63" t="str">
        <f t="shared" si="48"/>
        <v>нд</v>
      </c>
      <c r="F50" s="63" t="str">
        <f t="shared" si="48"/>
        <v>нд</v>
      </c>
      <c r="G50" s="63" t="str">
        <f t="shared" si="48"/>
        <v>нд</v>
      </c>
      <c r="H50" s="41" t="str">
        <f t="shared" si="48"/>
        <v>нд</v>
      </c>
      <c r="I50" s="63" t="str">
        <f t="shared" si="48"/>
        <v>нд</v>
      </c>
      <c r="J50" s="63" t="str">
        <f t="shared" si="48"/>
        <v>нд</v>
      </c>
      <c r="K50" s="63" t="str">
        <f t="shared" si="48"/>
        <v>нд</v>
      </c>
      <c r="L50" s="63" t="str">
        <f t="shared" si="48"/>
        <v>нд</v>
      </c>
      <c r="M50" s="137" t="str">
        <f t="shared" si="48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6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49">IF(NOT(SUM(D53,D55,D57)=0),SUM(D53,D55,D57),"нд")</f>
        <v>нд</v>
      </c>
      <c r="E52" s="61" t="str">
        <f t="shared" si="49"/>
        <v>нд</v>
      </c>
      <c r="F52" s="61" t="str">
        <f t="shared" si="49"/>
        <v>нд</v>
      </c>
      <c r="G52" s="61" t="str">
        <f t="shared" si="49"/>
        <v>нд</v>
      </c>
      <c r="H52" s="38" t="str">
        <f t="shared" si="49"/>
        <v>нд</v>
      </c>
      <c r="I52" s="61" t="str">
        <f t="shared" ref="I52:M52" si="50">IF(NOT(SUM(I53,I55,I57)=0),SUM(I53,I55,I57),"нд")</f>
        <v>нд</v>
      </c>
      <c r="J52" s="61" t="str">
        <f t="shared" si="50"/>
        <v>нд</v>
      </c>
      <c r="K52" s="61" t="str">
        <f t="shared" si="50"/>
        <v>нд</v>
      </c>
      <c r="L52" s="61" t="str">
        <f t="shared" si="50"/>
        <v>нд</v>
      </c>
      <c r="M52" s="135" t="str">
        <f t="shared" si="50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1">IF(NOT(SUM(D54)=0),SUM(D54),"нд")</f>
        <v>нд</v>
      </c>
      <c r="E53" s="63" t="str">
        <f t="shared" si="51"/>
        <v>нд</v>
      </c>
      <c r="F53" s="63" t="str">
        <f t="shared" si="51"/>
        <v>нд</v>
      </c>
      <c r="G53" s="63" t="str">
        <f t="shared" si="51"/>
        <v>нд</v>
      </c>
      <c r="H53" s="41" t="str">
        <f t="shared" si="51"/>
        <v>нд</v>
      </c>
      <c r="I53" s="63" t="str">
        <f t="shared" si="51"/>
        <v>нд</v>
      </c>
      <c r="J53" s="63" t="str">
        <f t="shared" si="51"/>
        <v>нд</v>
      </c>
      <c r="K53" s="63" t="str">
        <f t="shared" si="51"/>
        <v>нд</v>
      </c>
      <c r="L53" s="63" t="str">
        <f t="shared" si="51"/>
        <v>нд</v>
      </c>
      <c r="M53" s="137" t="str">
        <f t="shared" si="51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6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2">IF(NOT(SUM(D56)=0),SUM(D56),"нд")</f>
        <v>нд</v>
      </c>
      <c r="E55" s="63" t="str">
        <f t="shared" si="52"/>
        <v>нд</v>
      </c>
      <c r="F55" s="63" t="str">
        <f t="shared" si="52"/>
        <v>нд</v>
      </c>
      <c r="G55" s="63" t="str">
        <f t="shared" si="52"/>
        <v>нд</v>
      </c>
      <c r="H55" s="41" t="str">
        <f t="shared" si="52"/>
        <v>нд</v>
      </c>
      <c r="I55" s="63" t="str">
        <f t="shared" si="52"/>
        <v>нд</v>
      </c>
      <c r="J55" s="63" t="str">
        <f t="shared" si="52"/>
        <v>нд</v>
      </c>
      <c r="K55" s="63" t="str">
        <f t="shared" si="52"/>
        <v>нд</v>
      </c>
      <c r="L55" s="63" t="str">
        <f t="shared" si="52"/>
        <v>нд</v>
      </c>
      <c r="M55" s="137" t="str">
        <f t="shared" si="52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6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3">IF(NOT(SUM(D58)=0),SUM(D58),"нд")</f>
        <v>нд</v>
      </c>
      <c r="E57" s="63" t="str">
        <f t="shared" si="53"/>
        <v>нд</v>
      </c>
      <c r="F57" s="63" t="str">
        <f t="shared" si="53"/>
        <v>нд</v>
      </c>
      <c r="G57" s="63" t="str">
        <f t="shared" si="53"/>
        <v>нд</v>
      </c>
      <c r="H57" s="41" t="str">
        <f t="shared" si="53"/>
        <v>нд</v>
      </c>
      <c r="I57" s="63" t="str">
        <f t="shared" si="53"/>
        <v>нд</v>
      </c>
      <c r="J57" s="63" t="str">
        <f t="shared" si="53"/>
        <v>нд</v>
      </c>
      <c r="K57" s="63" t="str">
        <f t="shared" si="53"/>
        <v>нд</v>
      </c>
      <c r="L57" s="63" t="str">
        <f t="shared" si="53"/>
        <v>нд</v>
      </c>
      <c r="M57" s="137" t="str">
        <f t="shared" si="53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6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4">IF(NOT(SUM(D60,D62)=0),SUM(D60,D62),"нд")</f>
        <v>нд</v>
      </c>
      <c r="E59" s="78" t="str">
        <f t="shared" si="54"/>
        <v>нд</v>
      </c>
      <c r="F59" s="78" t="str">
        <f t="shared" si="54"/>
        <v>нд</v>
      </c>
      <c r="G59" s="78" t="str">
        <f t="shared" si="54"/>
        <v>нд</v>
      </c>
      <c r="H59" s="120" t="str">
        <f t="shared" si="54"/>
        <v>нд</v>
      </c>
      <c r="I59" s="78" t="str">
        <f t="shared" ref="I59:M59" si="55">IF(NOT(SUM(I60,I62)=0),SUM(I60,I62),"нд")</f>
        <v>нд</v>
      </c>
      <c r="J59" s="78" t="str">
        <f t="shared" si="55"/>
        <v>нд</v>
      </c>
      <c r="K59" s="78" t="str">
        <f t="shared" si="55"/>
        <v>нд</v>
      </c>
      <c r="L59" s="78" t="str">
        <f t="shared" si="55"/>
        <v>нд</v>
      </c>
      <c r="M59" s="134" t="str">
        <f t="shared" si="55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56">IF(NOT(SUM(D61)=0),SUM(D61),"нд")</f>
        <v>нд</v>
      </c>
      <c r="E60" s="61" t="str">
        <f t="shared" si="56"/>
        <v>нд</v>
      </c>
      <c r="F60" s="61" t="str">
        <f t="shared" si="56"/>
        <v>нд</v>
      </c>
      <c r="G60" s="61" t="str">
        <f t="shared" si="56"/>
        <v>нд</v>
      </c>
      <c r="H60" s="38" t="str">
        <f t="shared" si="56"/>
        <v>нд</v>
      </c>
      <c r="I60" s="61" t="str">
        <f t="shared" si="56"/>
        <v>нд</v>
      </c>
      <c r="J60" s="61" t="str">
        <f t="shared" si="56"/>
        <v>нд</v>
      </c>
      <c r="K60" s="61" t="str">
        <f t="shared" si="56"/>
        <v>нд</v>
      </c>
      <c r="L60" s="61" t="str">
        <f t="shared" si="56"/>
        <v>нд</v>
      </c>
      <c r="M60" s="135" t="str">
        <f t="shared" si="56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6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57">IF(NOT(SUM(D63)=0),SUM(D63),"нд")</f>
        <v>нд</v>
      </c>
      <c r="E62" s="61" t="str">
        <f t="shared" si="57"/>
        <v>нд</v>
      </c>
      <c r="F62" s="61" t="str">
        <f t="shared" si="57"/>
        <v>нд</v>
      </c>
      <c r="G62" s="61" t="str">
        <f t="shared" si="57"/>
        <v>нд</v>
      </c>
      <c r="H62" s="38" t="str">
        <f t="shared" si="57"/>
        <v>нд</v>
      </c>
      <c r="I62" s="61" t="str">
        <f t="shared" si="57"/>
        <v>нд</v>
      </c>
      <c r="J62" s="61" t="str">
        <f t="shared" si="57"/>
        <v>нд</v>
      </c>
      <c r="K62" s="61" t="str">
        <f t="shared" si="57"/>
        <v>нд</v>
      </c>
      <c r="L62" s="61" t="str">
        <f t="shared" si="57"/>
        <v>нд</v>
      </c>
      <c r="M62" s="135" t="str">
        <f t="shared" si="57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6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58">IF(NOT(SUM(D65,D95,D129,D151)=0),SUM(D65,D95,D129,D151),"нд")</f>
        <v>28.881999999999998</v>
      </c>
      <c r="E64" s="77" t="str">
        <f t="shared" si="58"/>
        <v>нд</v>
      </c>
      <c r="F64" s="77" t="str">
        <f t="shared" si="58"/>
        <v>нд</v>
      </c>
      <c r="G64" s="77">
        <f t="shared" si="58"/>
        <v>28.881999999999998</v>
      </c>
      <c r="H64" s="119" t="str">
        <f t="shared" si="58"/>
        <v>нд</v>
      </c>
      <c r="I64" s="77">
        <f t="shared" ref="I64:M64" si="59">IF(NOT(SUM(I65,I95,I129,I151)=0),SUM(I65,I95,I129,I151),"нд")</f>
        <v>17.277999999999999</v>
      </c>
      <c r="J64" s="77" t="str">
        <f t="shared" si="59"/>
        <v>нд</v>
      </c>
      <c r="K64" s="77" t="str">
        <f t="shared" si="59"/>
        <v>нд</v>
      </c>
      <c r="L64" s="77">
        <f t="shared" si="59"/>
        <v>17.277999999999999</v>
      </c>
      <c r="M64" s="133" t="str">
        <f t="shared" si="59"/>
        <v>нд</v>
      </c>
      <c r="N64" s="77">
        <f t="shared" si="3"/>
        <v>-11.603999999999999</v>
      </c>
      <c r="O64" s="77">
        <f t="shared" si="4"/>
        <v>-40.18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-11.603999999999999</v>
      </c>
      <c r="U64" s="151">
        <f t="shared" si="10"/>
        <v>-40.18</v>
      </c>
      <c r="V64" s="77" t="str">
        <f t="shared" si="11"/>
        <v>нд</v>
      </c>
      <c r="W64" s="77" t="str">
        <f t="shared" si="12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 t="str">
        <f t="shared" ref="D65:H65" si="60">IF(NOT(SUM(D66,D70)=0),SUM(D66,D70),"нд")</f>
        <v>нд</v>
      </c>
      <c r="E65" s="78" t="str">
        <f t="shared" si="60"/>
        <v>нд</v>
      </c>
      <c r="F65" s="78" t="str">
        <f t="shared" si="60"/>
        <v>нд</v>
      </c>
      <c r="G65" s="78" t="str">
        <f t="shared" si="60"/>
        <v>нд</v>
      </c>
      <c r="H65" s="120" t="str">
        <f t="shared" si="60"/>
        <v>нд</v>
      </c>
      <c r="I65" s="78" t="str">
        <f t="shared" ref="I65:M65" si="61">IF(NOT(SUM(I66,I70)=0),SUM(I66,I70),"нд")</f>
        <v>нд</v>
      </c>
      <c r="J65" s="78" t="str">
        <f t="shared" si="61"/>
        <v>нд</v>
      </c>
      <c r="K65" s="78" t="str">
        <f t="shared" si="61"/>
        <v>нд</v>
      </c>
      <c r="L65" s="78" t="str">
        <f t="shared" si="61"/>
        <v>нд</v>
      </c>
      <c r="M65" s="134" t="str">
        <f t="shared" si="61"/>
        <v>нд</v>
      </c>
      <c r="N65" s="78" t="str">
        <f t="shared" si="3"/>
        <v>нд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 t="str">
        <f t="shared" si="9"/>
        <v>нд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 t="str">
        <f t="shared" ref="D66:M66" si="62">IF(NOT(SUM(D67)=0),SUM(D67),"нд")</f>
        <v>нд</v>
      </c>
      <c r="E66" s="61" t="str">
        <f t="shared" si="62"/>
        <v>нд</v>
      </c>
      <c r="F66" s="61" t="str">
        <f t="shared" si="62"/>
        <v>нд</v>
      </c>
      <c r="G66" s="61" t="str">
        <f t="shared" si="62"/>
        <v>нд</v>
      </c>
      <c r="H66" s="38" t="str">
        <f t="shared" si="62"/>
        <v>нд</v>
      </c>
      <c r="I66" s="61" t="str">
        <f t="shared" si="62"/>
        <v>нд</v>
      </c>
      <c r="J66" s="61" t="str">
        <f t="shared" si="62"/>
        <v>нд</v>
      </c>
      <c r="K66" s="61" t="str">
        <f t="shared" si="62"/>
        <v>нд</v>
      </c>
      <c r="L66" s="61" t="str">
        <f t="shared" si="62"/>
        <v>нд</v>
      </c>
      <c r="M66" s="135" t="str">
        <f t="shared" si="62"/>
        <v>нд</v>
      </c>
      <c r="N66" s="61" t="str">
        <f t="shared" si="3"/>
        <v>нд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 t="str">
        <f t="shared" si="9"/>
        <v>нд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142</v>
      </c>
      <c r="B67" s="5" t="s">
        <v>310</v>
      </c>
      <c r="C67" s="33" t="s">
        <v>23</v>
      </c>
      <c r="D67" s="103" t="str">
        <f t="shared" ref="D67:H67" si="63">IF(NOT(SUM(D68,D69)=0),SUM(D68,D69),"нд")</f>
        <v>нд</v>
      </c>
      <c r="E67" s="56" t="str">
        <f t="shared" si="63"/>
        <v>нд</v>
      </c>
      <c r="F67" s="56" t="str">
        <f t="shared" si="63"/>
        <v>нд</v>
      </c>
      <c r="G67" s="56" t="str">
        <f t="shared" si="63"/>
        <v>нд</v>
      </c>
      <c r="H67" s="33" t="str">
        <f t="shared" si="63"/>
        <v>нд</v>
      </c>
      <c r="I67" s="56" t="str">
        <f t="shared" ref="I67:M67" si="64">IF(NOT(SUM(I68,I69)=0),SUM(I68,I69),"нд")</f>
        <v>нд</v>
      </c>
      <c r="J67" s="56" t="str">
        <f t="shared" si="64"/>
        <v>нд</v>
      </c>
      <c r="K67" s="56" t="str">
        <f t="shared" si="64"/>
        <v>нд</v>
      </c>
      <c r="L67" s="56" t="str">
        <f t="shared" si="64"/>
        <v>нд</v>
      </c>
      <c r="M67" s="138" t="str">
        <f t="shared" si="64"/>
        <v>нд</v>
      </c>
      <c r="N67" s="56" t="str">
        <f t="shared" si="3"/>
        <v>нд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 t="str">
        <f t="shared" si="9"/>
        <v>нд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">
        <v>24</v>
      </c>
    </row>
    <row r="68" spans="1:24" ht="47.25" x14ac:dyDescent="0.25">
      <c r="A68" s="27" t="s">
        <v>142</v>
      </c>
      <c r="B68" s="64" t="s">
        <v>143</v>
      </c>
      <c r="C68" s="89" t="s">
        <v>144</v>
      </c>
      <c r="D68" s="104" t="str">
        <f>IF(NOT(SUM(E68,F68,G68,H68)=0),SUM(E68,F68,G68,H68),"нд")</f>
        <v>нд</v>
      </c>
      <c r="E68" s="65" t="s">
        <v>24</v>
      </c>
      <c r="F68" s="65" t="s">
        <v>24</v>
      </c>
      <c r="G68" s="65" t="s">
        <v>24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9" t="s">
        <v>24</v>
      </c>
      <c r="N68" s="161" t="str">
        <f t="shared" si="3"/>
        <v>нд</v>
      </c>
      <c r="O68" s="162" t="str">
        <f t="shared" si="4"/>
        <v>нд</v>
      </c>
      <c r="P68" s="163" t="str">
        <f t="shared" si="5"/>
        <v>нд</v>
      </c>
      <c r="Q68" s="162" t="str">
        <f t="shared" si="6"/>
        <v>нд</v>
      </c>
      <c r="R68" s="163" t="str">
        <f t="shared" si="7"/>
        <v>нд</v>
      </c>
      <c r="S68" s="162" t="str">
        <f t="shared" si="8"/>
        <v>нд</v>
      </c>
      <c r="T68" s="163" t="str">
        <f t="shared" si="9"/>
        <v>нд</v>
      </c>
      <c r="U68" s="162" t="str">
        <f t="shared" si="10"/>
        <v>нд</v>
      </c>
      <c r="V68" s="163" t="str">
        <f t="shared" si="11"/>
        <v>нд</v>
      </c>
      <c r="W68" s="164" t="str">
        <f t="shared" si="12"/>
        <v>нд</v>
      </c>
      <c r="X68" s="80" t="s">
        <v>24</v>
      </c>
    </row>
    <row r="69" spans="1:24" ht="47.25" x14ac:dyDescent="0.25">
      <c r="A69" s="27" t="s">
        <v>142</v>
      </c>
      <c r="B69" s="64" t="s">
        <v>145</v>
      </c>
      <c r="C69" s="89" t="s">
        <v>146</v>
      </c>
      <c r="D69" s="104" t="str">
        <f>IF(NOT(SUM(E69,F69,G69,H69)=0),SUM(E69,F69,G69,H69),"нд")</f>
        <v>нд</v>
      </c>
      <c r="E69" s="65" t="s">
        <v>24</v>
      </c>
      <c r="F69" s="65" t="s">
        <v>24</v>
      </c>
      <c r="G69" s="65" t="s">
        <v>24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40" t="s">
        <v>24</v>
      </c>
      <c r="N69" s="161" t="str">
        <f t="shared" si="3"/>
        <v>нд</v>
      </c>
      <c r="O69" s="162" t="str">
        <f t="shared" si="4"/>
        <v>нд</v>
      </c>
      <c r="P69" s="163" t="str">
        <f t="shared" si="5"/>
        <v>нд</v>
      </c>
      <c r="Q69" s="162" t="str">
        <f t="shared" si="6"/>
        <v>нд</v>
      </c>
      <c r="R69" s="163" t="str">
        <f t="shared" si="7"/>
        <v>нд</v>
      </c>
      <c r="S69" s="162" t="str">
        <f t="shared" si="8"/>
        <v>нд</v>
      </c>
      <c r="T69" s="163" t="str">
        <f t="shared" si="9"/>
        <v>нд</v>
      </c>
      <c r="U69" s="162" t="str">
        <f t="shared" si="10"/>
        <v>нд</v>
      </c>
      <c r="V69" s="163" t="str">
        <f t="shared" si="11"/>
        <v>нд</v>
      </c>
      <c r="W69" s="164" t="str">
        <f t="shared" si="12"/>
        <v>нд</v>
      </c>
      <c r="X69" s="80" t="s">
        <v>24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 t="str">
        <f t="shared" ref="D70:H70" si="65">IF(NOT(SUM(D71,D87)=0),SUM(D71,D87),"нд")</f>
        <v>нд</v>
      </c>
      <c r="E70" s="61" t="str">
        <f t="shared" si="65"/>
        <v>нд</v>
      </c>
      <c r="F70" s="61" t="str">
        <f t="shared" si="65"/>
        <v>нд</v>
      </c>
      <c r="G70" s="61" t="str">
        <f t="shared" si="65"/>
        <v>нд</v>
      </c>
      <c r="H70" s="38" t="str">
        <f t="shared" si="65"/>
        <v>нд</v>
      </c>
      <c r="I70" s="61" t="str">
        <f t="shared" ref="I70:M70" si="66">IF(NOT(SUM(I71,I87)=0),SUM(I71,I87),"нд")</f>
        <v>нд</v>
      </c>
      <c r="J70" s="61" t="str">
        <f t="shared" si="66"/>
        <v>нд</v>
      </c>
      <c r="K70" s="61" t="str">
        <f t="shared" si="66"/>
        <v>нд</v>
      </c>
      <c r="L70" s="61" t="str">
        <f t="shared" si="66"/>
        <v>нд</v>
      </c>
      <c r="M70" s="135" t="str">
        <f t="shared" si="66"/>
        <v>нд</v>
      </c>
      <c r="N70" s="61" t="str">
        <f t="shared" si="3"/>
        <v>нд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 t="str">
        <f t="shared" si="9"/>
        <v>нд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">
        <v>24</v>
      </c>
    </row>
    <row r="71" spans="1:24" x14ac:dyDescent="0.25">
      <c r="A71" s="55" t="s">
        <v>86</v>
      </c>
      <c r="B71" s="5" t="s">
        <v>310</v>
      </c>
      <c r="C71" s="33" t="s">
        <v>23</v>
      </c>
      <c r="D71" s="95" t="str">
        <f t="shared" ref="D71:H71" si="67">IF(NOT(SUM(D72:D86)=0),SUM(D72:D86),"нд")</f>
        <v>нд</v>
      </c>
      <c r="E71" s="56" t="str">
        <f t="shared" si="67"/>
        <v>нд</v>
      </c>
      <c r="F71" s="56" t="str">
        <f t="shared" si="67"/>
        <v>нд</v>
      </c>
      <c r="G71" s="56" t="str">
        <f t="shared" si="67"/>
        <v>нд</v>
      </c>
      <c r="H71" s="116" t="str">
        <f t="shared" si="67"/>
        <v>нд</v>
      </c>
      <c r="I71" s="75" t="str">
        <f t="shared" ref="I71:M71" si="68">IF(NOT(SUM(I72:I86)=0),SUM(I72:I86),"нд")</f>
        <v>нд</v>
      </c>
      <c r="J71" s="56" t="str">
        <f t="shared" si="68"/>
        <v>нд</v>
      </c>
      <c r="K71" s="56" t="str">
        <f t="shared" si="68"/>
        <v>нд</v>
      </c>
      <c r="L71" s="56" t="str">
        <f t="shared" si="68"/>
        <v>нд</v>
      </c>
      <c r="M71" s="129" t="str">
        <f t="shared" si="68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">
        <v>24</v>
      </c>
    </row>
    <row r="72" spans="1:24" ht="31.5" x14ac:dyDescent="0.25">
      <c r="A72" s="27" t="s">
        <v>86</v>
      </c>
      <c r="B72" s="64" t="s">
        <v>147</v>
      </c>
      <c r="C72" s="89" t="s">
        <v>148</v>
      </c>
      <c r="D72" s="104" t="str">
        <f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9" t="s">
        <v>24</v>
      </c>
      <c r="N72" s="161" t="str">
        <f t="shared" si="3"/>
        <v>нд</v>
      </c>
      <c r="O72" s="162" t="str">
        <f t="shared" si="4"/>
        <v>нд</v>
      </c>
      <c r="P72" s="163" t="str">
        <f t="shared" si="5"/>
        <v>нд</v>
      </c>
      <c r="Q72" s="162" t="str">
        <f t="shared" si="6"/>
        <v>нд</v>
      </c>
      <c r="R72" s="163" t="str">
        <f t="shared" si="7"/>
        <v>нд</v>
      </c>
      <c r="S72" s="162" t="str">
        <f t="shared" si="8"/>
        <v>нд</v>
      </c>
      <c r="T72" s="163" t="str">
        <f t="shared" si="9"/>
        <v>нд</v>
      </c>
      <c r="U72" s="162" t="str">
        <f t="shared" si="10"/>
        <v>нд</v>
      </c>
      <c r="V72" s="163" t="str">
        <f t="shared" si="11"/>
        <v>нд</v>
      </c>
      <c r="W72" s="164" t="str">
        <f t="shared" si="12"/>
        <v>нд</v>
      </c>
      <c r="X72" s="80" t="s">
        <v>24</v>
      </c>
    </row>
    <row r="73" spans="1:24" ht="31.5" x14ac:dyDescent="0.25">
      <c r="A73" s="27" t="s">
        <v>86</v>
      </c>
      <c r="B73" s="64" t="s">
        <v>149</v>
      </c>
      <c r="C73" s="89" t="s">
        <v>150</v>
      </c>
      <c r="D73" s="105" t="s">
        <v>24</v>
      </c>
      <c r="E73" s="81" t="s">
        <v>24</v>
      </c>
      <c r="F73" s="81" t="s">
        <v>24</v>
      </c>
      <c r="G73" s="81" t="s">
        <v>24</v>
      </c>
      <c r="H73" s="121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41" t="s">
        <v>24</v>
      </c>
      <c r="N73" s="161" t="str">
        <f t="shared" si="3"/>
        <v>нд</v>
      </c>
      <c r="O73" s="162" t="str">
        <f t="shared" si="4"/>
        <v>нд</v>
      </c>
      <c r="P73" s="163" t="str">
        <f t="shared" si="5"/>
        <v>нд</v>
      </c>
      <c r="Q73" s="162" t="str">
        <f t="shared" si="6"/>
        <v>нд</v>
      </c>
      <c r="R73" s="163" t="str">
        <f t="shared" si="7"/>
        <v>нд</v>
      </c>
      <c r="S73" s="162" t="str">
        <f t="shared" si="8"/>
        <v>нд</v>
      </c>
      <c r="T73" s="163" t="str">
        <f t="shared" si="9"/>
        <v>нд</v>
      </c>
      <c r="U73" s="162" t="str">
        <f t="shared" si="10"/>
        <v>нд</v>
      </c>
      <c r="V73" s="163" t="str">
        <f t="shared" si="11"/>
        <v>нд</v>
      </c>
      <c r="W73" s="164" t="str">
        <f t="shared" si="12"/>
        <v>нд</v>
      </c>
      <c r="X73" s="81" t="s">
        <v>24</v>
      </c>
    </row>
    <row r="74" spans="1:24" ht="31.5" x14ac:dyDescent="0.25">
      <c r="A74" s="27" t="s">
        <v>86</v>
      </c>
      <c r="B74" s="64" t="s">
        <v>151</v>
      </c>
      <c r="C74" s="89" t="s">
        <v>152</v>
      </c>
      <c r="D74" s="104" t="str">
        <f>IF(NOT(SUM(E74,F74,G74,H74)=0),SUM(E74,F74,G74,H74),"нд")</f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40" t="s">
        <v>24</v>
      </c>
      <c r="N74" s="161" t="str">
        <f t="shared" si="3"/>
        <v>нд</v>
      </c>
      <c r="O74" s="162" t="str">
        <f t="shared" si="4"/>
        <v>нд</v>
      </c>
      <c r="P74" s="163" t="str">
        <f t="shared" si="5"/>
        <v>нд</v>
      </c>
      <c r="Q74" s="162" t="str">
        <f t="shared" si="6"/>
        <v>нд</v>
      </c>
      <c r="R74" s="163" t="str">
        <f t="shared" si="7"/>
        <v>нд</v>
      </c>
      <c r="S74" s="162" t="str">
        <f t="shared" si="8"/>
        <v>нд</v>
      </c>
      <c r="T74" s="163" t="str">
        <f t="shared" si="9"/>
        <v>нд</v>
      </c>
      <c r="U74" s="162" t="str">
        <f t="shared" si="10"/>
        <v>нд</v>
      </c>
      <c r="V74" s="163" t="str">
        <f t="shared" si="11"/>
        <v>нд</v>
      </c>
      <c r="W74" s="164" t="str">
        <f t="shared" si="12"/>
        <v>нд</v>
      </c>
      <c r="X74" s="80" t="s">
        <v>24</v>
      </c>
    </row>
    <row r="75" spans="1:24" ht="31.5" x14ac:dyDescent="0.25">
      <c r="A75" s="27" t="s">
        <v>86</v>
      </c>
      <c r="B75" s="64" t="s">
        <v>153</v>
      </c>
      <c r="C75" s="89" t="s">
        <v>154</v>
      </c>
      <c r="D75" s="106" t="s">
        <v>24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40" t="s">
        <v>24</v>
      </c>
      <c r="N75" s="161" t="str">
        <f t="shared" si="3"/>
        <v>нд</v>
      </c>
      <c r="O75" s="162" t="str">
        <f t="shared" si="4"/>
        <v>нд</v>
      </c>
      <c r="P75" s="163" t="str">
        <f t="shared" si="5"/>
        <v>нд</v>
      </c>
      <c r="Q75" s="162" t="str">
        <f t="shared" si="6"/>
        <v>нд</v>
      </c>
      <c r="R75" s="163" t="str">
        <f t="shared" si="7"/>
        <v>нд</v>
      </c>
      <c r="S75" s="162" t="str">
        <f t="shared" si="8"/>
        <v>нд</v>
      </c>
      <c r="T75" s="163" t="str">
        <f t="shared" si="9"/>
        <v>нд</v>
      </c>
      <c r="U75" s="162" t="str">
        <f t="shared" si="10"/>
        <v>нд</v>
      </c>
      <c r="V75" s="163" t="str">
        <f t="shared" si="11"/>
        <v>нд</v>
      </c>
      <c r="W75" s="164" t="str">
        <f t="shared" si="12"/>
        <v>нд</v>
      </c>
      <c r="X75" s="80" t="s">
        <v>24</v>
      </c>
    </row>
    <row r="76" spans="1:24" ht="31.5" x14ac:dyDescent="0.25">
      <c r="A76" s="27" t="s">
        <v>86</v>
      </c>
      <c r="B76" s="64" t="s">
        <v>155</v>
      </c>
      <c r="C76" s="89" t="s">
        <v>156</v>
      </c>
      <c r="D76" s="107" t="s">
        <v>24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42" t="s">
        <v>24</v>
      </c>
      <c r="N76" s="161" t="str">
        <f t="shared" si="3"/>
        <v>нд</v>
      </c>
      <c r="O76" s="162" t="str">
        <f t="shared" si="4"/>
        <v>нд</v>
      </c>
      <c r="P76" s="163" t="str">
        <f t="shared" si="5"/>
        <v>нд</v>
      </c>
      <c r="Q76" s="162" t="str">
        <f t="shared" si="6"/>
        <v>нд</v>
      </c>
      <c r="R76" s="163" t="str">
        <f t="shared" si="7"/>
        <v>нд</v>
      </c>
      <c r="S76" s="162" t="str">
        <f t="shared" si="8"/>
        <v>нд</v>
      </c>
      <c r="T76" s="163" t="str">
        <f t="shared" si="9"/>
        <v>нд</v>
      </c>
      <c r="U76" s="162" t="str">
        <f t="shared" si="10"/>
        <v>нд</v>
      </c>
      <c r="V76" s="163" t="str">
        <f t="shared" si="11"/>
        <v>нд</v>
      </c>
      <c r="W76" s="164" t="str">
        <f t="shared" si="12"/>
        <v>нд</v>
      </c>
      <c r="X76" s="82" t="s">
        <v>24</v>
      </c>
    </row>
    <row r="77" spans="1:24" ht="31.5" x14ac:dyDescent="0.25">
      <c r="A77" s="27" t="s">
        <v>86</v>
      </c>
      <c r="B77" s="64" t="s">
        <v>157</v>
      </c>
      <c r="C77" s="89" t="s">
        <v>158</v>
      </c>
      <c r="D77" s="107" t="s">
        <v>24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42" t="s">
        <v>24</v>
      </c>
      <c r="N77" s="161" t="str">
        <f t="shared" si="3"/>
        <v>нд</v>
      </c>
      <c r="O77" s="162" t="str">
        <f t="shared" si="4"/>
        <v>нд</v>
      </c>
      <c r="P77" s="163" t="str">
        <f t="shared" si="5"/>
        <v>нд</v>
      </c>
      <c r="Q77" s="162" t="str">
        <f t="shared" si="6"/>
        <v>нд</v>
      </c>
      <c r="R77" s="163" t="str">
        <f t="shared" si="7"/>
        <v>нд</v>
      </c>
      <c r="S77" s="162" t="str">
        <f t="shared" si="8"/>
        <v>нд</v>
      </c>
      <c r="T77" s="163" t="str">
        <f t="shared" si="9"/>
        <v>нд</v>
      </c>
      <c r="U77" s="162" t="str">
        <f t="shared" si="10"/>
        <v>нд</v>
      </c>
      <c r="V77" s="163" t="str">
        <f t="shared" si="11"/>
        <v>нд</v>
      </c>
      <c r="W77" s="164" t="str">
        <f t="shared" si="12"/>
        <v>нд</v>
      </c>
      <c r="X77" s="82" t="s">
        <v>24</v>
      </c>
    </row>
    <row r="78" spans="1:24" ht="31.5" x14ac:dyDescent="0.25">
      <c r="A78" s="27" t="s">
        <v>86</v>
      </c>
      <c r="B78" s="64" t="s">
        <v>159</v>
      </c>
      <c r="C78" s="89" t="s">
        <v>160</v>
      </c>
      <c r="D78" s="106" t="s">
        <v>24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40" t="s">
        <v>24</v>
      </c>
      <c r="N78" s="161" t="str">
        <f t="shared" si="3"/>
        <v>нд</v>
      </c>
      <c r="O78" s="162" t="str">
        <f t="shared" si="4"/>
        <v>нд</v>
      </c>
      <c r="P78" s="163" t="str">
        <f t="shared" si="5"/>
        <v>нд</v>
      </c>
      <c r="Q78" s="162" t="str">
        <f t="shared" si="6"/>
        <v>нд</v>
      </c>
      <c r="R78" s="163" t="str">
        <f t="shared" si="7"/>
        <v>нд</v>
      </c>
      <c r="S78" s="162" t="str">
        <f t="shared" si="8"/>
        <v>нд</v>
      </c>
      <c r="T78" s="163" t="str">
        <f t="shared" si="9"/>
        <v>нд</v>
      </c>
      <c r="U78" s="162" t="str">
        <f t="shared" si="10"/>
        <v>нд</v>
      </c>
      <c r="V78" s="163" t="str">
        <f t="shared" si="11"/>
        <v>нд</v>
      </c>
      <c r="W78" s="164" t="str">
        <f t="shared" si="12"/>
        <v>нд</v>
      </c>
      <c r="X78" s="80" t="s">
        <v>24</v>
      </c>
    </row>
    <row r="79" spans="1:24" ht="31.5" x14ac:dyDescent="0.25">
      <c r="A79" s="27" t="s">
        <v>86</v>
      </c>
      <c r="B79" s="64" t="s">
        <v>161</v>
      </c>
      <c r="C79" s="89" t="s">
        <v>162</v>
      </c>
      <c r="D79" s="108" t="s">
        <v>24</v>
      </c>
      <c r="E79" s="83" t="s">
        <v>24</v>
      </c>
      <c r="F79" s="83" t="s">
        <v>24</v>
      </c>
      <c r="G79" s="83" t="s">
        <v>24</v>
      </c>
      <c r="H79" s="122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3" t="s">
        <v>24</v>
      </c>
      <c r="N79" s="161" t="str">
        <f t="shared" si="3"/>
        <v>нд</v>
      </c>
      <c r="O79" s="162" t="str">
        <f t="shared" si="4"/>
        <v>нд</v>
      </c>
      <c r="P79" s="163" t="str">
        <f t="shared" si="5"/>
        <v>нд</v>
      </c>
      <c r="Q79" s="162" t="str">
        <f t="shared" si="6"/>
        <v>нд</v>
      </c>
      <c r="R79" s="163" t="str">
        <f t="shared" si="7"/>
        <v>нд</v>
      </c>
      <c r="S79" s="162" t="str">
        <f t="shared" si="8"/>
        <v>нд</v>
      </c>
      <c r="T79" s="163" t="str">
        <f t="shared" si="9"/>
        <v>нд</v>
      </c>
      <c r="U79" s="162" t="str">
        <f t="shared" si="10"/>
        <v>нд</v>
      </c>
      <c r="V79" s="163" t="str">
        <f t="shared" si="11"/>
        <v>нд</v>
      </c>
      <c r="W79" s="164" t="str">
        <f t="shared" si="12"/>
        <v>нд</v>
      </c>
      <c r="X79" s="83" t="s">
        <v>24</v>
      </c>
    </row>
    <row r="80" spans="1:24" ht="47.25" x14ac:dyDescent="0.25">
      <c r="A80" s="27" t="s">
        <v>86</v>
      </c>
      <c r="B80" s="64" t="s">
        <v>163</v>
      </c>
      <c r="C80" s="89" t="s">
        <v>164</v>
      </c>
      <c r="D80" s="105" t="s">
        <v>24</v>
      </c>
      <c r="E80" s="81" t="s">
        <v>24</v>
      </c>
      <c r="F80" s="81" t="s">
        <v>24</v>
      </c>
      <c r="G80" s="81" t="s">
        <v>24</v>
      </c>
      <c r="H80" s="121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41" t="s">
        <v>24</v>
      </c>
      <c r="N80" s="161" t="str">
        <f t="shared" si="3"/>
        <v>нд</v>
      </c>
      <c r="O80" s="162" t="str">
        <f t="shared" si="4"/>
        <v>нд</v>
      </c>
      <c r="P80" s="163" t="str">
        <f t="shared" si="5"/>
        <v>нд</v>
      </c>
      <c r="Q80" s="162" t="str">
        <f t="shared" si="6"/>
        <v>нд</v>
      </c>
      <c r="R80" s="163" t="str">
        <f t="shared" si="7"/>
        <v>нд</v>
      </c>
      <c r="S80" s="162" t="str">
        <f t="shared" si="8"/>
        <v>нд</v>
      </c>
      <c r="T80" s="163" t="str">
        <f t="shared" si="9"/>
        <v>нд</v>
      </c>
      <c r="U80" s="162" t="str">
        <f t="shared" si="10"/>
        <v>нд</v>
      </c>
      <c r="V80" s="163" t="str">
        <f t="shared" si="11"/>
        <v>нд</v>
      </c>
      <c r="W80" s="164" t="str">
        <f t="shared" si="12"/>
        <v>нд</v>
      </c>
      <c r="X80" s="81" t="s">
        <v>24</v>
      </c>
    </row>
    <row r="81" spans="1:24" ht="31.5" x14ac:dyDescent="0.25">
      <c r="A81" s="27" t="s">
        <v>86</v>
      </c>
      <c r="B81" s="64" t="s">
        <v>165</v>
      </c>
      <c r="C81" s="89" t="s">
        <v>166</v>
      </c>
      <c r="D81" s="105" t="s">
        <v>24</v>
      </c>
      <c r="E81" s="81" t="s">
        <v>24</v>
      </c>
      <c r="F81" s="81" t="s">
        <v>24</v>
      </c>
      <c r="G81" s="81" t="s">
        <v>24</v>
      </c>
      <c r="H81" s="121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41" t="s">
        <v>24</v>
      </c>
      <c r="N81" s="161" t="str">
        <f t="shared" si="3"/>
        <v>нд</v>
      </c>
      <c r="O81" s="162" t="str">
        <f t="shared" si="4"/>
        <v>нд</v>
      </c>
      <c r="P81" s="163" t="str">
        <f t="shared" si="5"/>
        <v>нд</v>
      </c>
      <c r="Q81" s="162" t="str">
        <f t="shared" si="6"/>
        <v>нд</v>
      </c>
      <c r="R81" s="163" t="str">
        <f t="shared" si="7"/>
        <v>нд</v>
      </c>
      <c r="S81" s="162" t="str">
        <f t="shared" si="8"/>
        <v>нд</v>
      </c>
      <c r="T81" s="163" t="str">
        <f t="shared" si="9"/>
        <v>нд</v>
      </c>
      <c r="U81" s="162" t="str">
        <f t="shared" si="10"/>
        <v>нд</v>
      </c>
      <c r="V81" s="163" t="str">
        <f t="shared" si="11"/>
        <v>нд</v>
      </c>
      <c r="W81" s="164" t="str">
        <f t="shared" si="12"/>
        <v>нд</v>
      </c>
      <c r="X81" s="81" t="s">
        <v>24</v>
      </c>
    </row>
    <row r="82" spans="1:24" ht="31.5" x14ac:dyDescent="0.25">
      <c r="A82" s="27" t="s">
        <v>86</v>
      </c>
      <c r="B82" s="64" t="s">
        <v>167</v>
      </c>
      <c r="C82" s="89" t="s">
        <v>168</v>
      </c>
      <c r="D82" s="105" t="s">
        <v>24</v>
      </c>
      <c r="E82" s="81" t="s">
        <v>24</v>
      </c>
      <c r="F82" s="81" t="s">
        <v>24</v>
      </c>
      <c r="G82" s="81" t="s">
        <v>24</v>
      </c>
      <c r="H82" s="121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41" t="s">
        <v>24</v>
      </c>
      <c r="N82" s="161" t="str">
        <f t="shared" si="3"/>
        <v>нд</v>
      </c>
      <c r="O82" s="162" t="str">
        <f t="shared" si="4"/>
        <v>нд</v>
      </c>
      <c r="P82" s="163" t="str">
        <f t="shared" si="5"/>
        <v>нд</v>
      </c>
      <c r="Q82" s="162" t="str">
        <f t="shared" si="6"/>
        <v>нд</v>
      </c>
      <c r="R82" s="163" t="str">
        <f t="shared" si="7"/>
        <v>нд</v>
      </c>
      <c r="S82" s="162" t="str">
        <f t="shared" si="8"/>
        <v>нд</v>
      </c>
      <c r="T82" s="163" t="str">
        <f t="shared" si="9"/>
        <v>нд</v>
      </c>
      <c r="U82" s="162" t="str">
        <f t="shared" si="10"/>
        <v>нд</v>
      </c>
      <c r="V82" s="163" t="str">
        <f t="shared" si="11"/>
        <v>нд</v>
      </c>
      <c r="W82" s="164" t="str">
        <f t="shared" si="12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169</v>
      </c>
      <c r="C83" s="89" t="s">
        <v>170</v>
      </c>
      <c r="D83" s="105" t="s">
        <v>24</v>
      </c>
      <c r="E83" s="81" t="s">
        <v>24</v>
      </c>
      <c r="F83" s="81" t="s">
        <v>24</v>
      </c>
      <c r="G83" s="81" t="s">
        <v>24</v>
      </c>
      <c r="H83" s="121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41" t="s">
        <v>24</v>
      </c>
      <c r="N83" s="161" t="str">
        <f t="shared" si="3"/>
        <v>нд</v>
      </c>
      <c r="O83" s="162" t="str">
        <f t="shared" si="4"/>
        <v>нд</v>
      </c>
      <c r="P83" s="163" t="str">
        <f t="shared" si="5"/>
        <v>нд</v>
      </c>
      <c r="Q83" s="162" t="str">
        <f t="shared" si="6"/>
        <v>нд</v>
      </c>
      <c r="R83" s="163" t="str">
        <f t="shared" si="7"/>
        <v>нд</v>
      </c>
      <c r="S83" s="162" t="str">
        <f t="shared" si="8"/>
        <v>нд</v>
      </c>
      <c r="T83" s="163" t="str">
        <f t="shared" si="9"/>
        <v>нд</v>
      </c>
      <c r="U83" s="162" t="str">
        <f t="shared" si="10"/>
        <v>нд</v>
      </c>
      <c r="V83" s="163" t="str">
        <f t="shared" si="11"/>
        <v>нд</v>
      </c>
      <c r="W83" s="164" t="str">
        <f t="shared" si="12"/>
        <v>нд</v>
      </c>
      <c r="X83" s="81" t="s">
        <v>24</v>
      </c>
    </row>
    <row r="84" spans="1:24" ht="31.5" x14ac:dyDescent="0.25">
      <c r="A84" s="27" t="s">
        <v>86</v>
      </c>
      <c r="B84" s="64" t="s">
        <v>171</v>
      </c>
      <c r="C84" s="89" t="s">
        <v>172</v>
      </c>
      <c r="D84" s="105" t="s">
        <v>24</v>
      </c>
      <c r="E84" s="81" t="s">
        <v>24</v>
      </c>
      <c r="F84" s="81" t="s">
        <v>24</v>
      </c>
      <c r="G84" s="81" t="s">
        <v>24</v>
      </c>
      <c r="H84" s="121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41" t="s">
        <v>24</v>
      </c>
      <c r="N84" s="161" t="str">
        <f t="shared" si="3"/>
        <v>нд</v>
      </c>
      <c r="O84" s="162" t="str">
        <f t="shared" si="4"/>
        <v>нд</v>
      </c>
      <c r="P84" s="163" t="str">
        <f t="shared" si="5"/>
        <v>нд</v>
      </c>
      <c r="Q84" s="162" t="str">
        <f t="shared" si="6"/>
        <v>нд</v>
      </c>
      <c r="R84" s="163" t="str">
        <f t="shared" si="7"/>
        <v>нд</v>
      </c>
      <c r="S84" s="162" t="str">
        <f t="shared" si="8"/>
        <v>нд</v>
      </c>
      <c r="T84" s="163" t="str">
        <f t="shared" si="9"/>
        <v>нд</v>
      </c>
      <c r="U84" s="162" t="str">
        <f t="shared" si="10"/>
        <v>нд</v>
      </c>
      <c r="V84" s="163" t="str">
        <f t="shared" si="11"/>
        <v>нд</v>
      </c>
      <c r="W84" s="164" t="str">
        <f t="shared" si="12"/>
        <v>нд</v>
      </c>
      <c r="X84" s="81" t="s">
        <v>24</v>
      </c>
    </row>
    <row r="85" spans="1:24" ht="31.5" x14ac:dyDescent="0.25">
      <c r="A85" s="27" t="s">
        <v>86</v>
      </c>
      <c r="B85" s="64" t="s">
        <v>173</v>
      </c>
      <c r="C85" s="89" t="s">
        <v>174</v>
      </c>
      <c r="D85" s="105" t="s">
        <v>24</v>
      </c>
      <c r="E85" s="81" t="s">
        <v>24</v>
      </c>
      <c r="F85" s="81" t="s">
        <v>24</v>
      </c>
      <c r="G85" s="81" t="s">
        <v>24</v>
      </c>
      <c r="H85" s="121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41" t="s">
        <v>24</v>
      </c>
      <c r="N85" s="161" t="str">
        <f t="shared" ref="N85:N148" si="69">IF(NOT(SUM(P85,R85,T85,V85)=0),SUM(P85,R85,T85,V85),"нд")</f>
        <v>нд</v>
      </c>
      <c r="O85" s="162" t="str">
        <f t="shared" ref="O85:O146" si="70">IF(NOT(IFERROR(ROUND((I85-D85)/D85*100,2),"нд")=0),IFERROR(ROUND((I85-D85)/D85*100,2),"нд"),"нд")</f>
        <v>нд</v>
      </c>
      <c r="P85" s="163" t="str">
        <f t="shared" ref="P85:P148" si="71">IF(SUM(J85)-SUM(E85)=0,"нд",SUM(J85)-SUM(E85))</f>
        <v>нд</v>
      </c>
      <c r="Q85" s="162" t="str">
        <f t="shared" ref="Q85:Q146" si="72">IF(NOT(IFERROR(ROUND((J85-E85)/E85*100,2),"нд")=0),IFERROR(ROUND((J85-E85)/E85*100,2),"нд"),"нд")</f>
        <v>нд</v>
      </c>
      <c r="R85" s="163" t="str">
        <f t="shared" ref="R85:R148" si="73">IF(SUM(K85)-SUM(F85)=0,"нд",SUM(K85)-SUM(F85))</f>
        <v>нд</v>
      </c>
      <c r="S85" s="162" t="str">
        <f t="shared" ref="S85:S146" si="74">IF(NOT(IFERROR(ROUND((K85-F85)/F85*100,2),"нд")=0),IFERROR(ROUND((K85-F85)/F85*100,2),"нд"),"нд")</f>
        <v>нд</v>
      </c>
      <c r="T85" s="163" t="str">
        <f t="shared" ref="T85:T148" si="75">IF(SUM(L85)-SUM(G85)=0,"нд",SUM(L85)-SUM(G85))</f>
        <v>нд</v>
      </c>
      <c r="U85" s="162" t="str">
        <f t="shared" ref="U85:U146" si="76">IF(AND(NOT(SUM(L85)=0),NOT(SUM(G85)=0)),ROUND(SUM(T85)/SUM(G85)*100,2),"нд")</f>
        <v>нд</v>
      </c>
      <c r="V85" s="163" t="str">
        <f t="shared" ref="V85:V148" si="77">IF(SUM(M85)-SUM(H85)=0,"нд",SUM(M85)-SUM(H85))</f>
        <v>нд</v>
      </c>
      <c r="W85" s="164" t="str">
        <f t="shared" ref="W85:W146" si="78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175</v>
      </c>
      <c r="C86" s="89" t="s">
        <v>176</v>
      </c>
      <c r="D86" s="105" t="s">
        <v>24</v>
      </c>
      <c r="E86" s="81" t="s">
        <v>24</v>
      </c>
      <c r="F86" s="81" t="s">
        <v>24</v>
      </c>
      <c r="G86" s="81" t="s">
        <v>24</v>
      </c>
      <c r="H86" s="121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41" t="s">
        <v>24</v>
      </c>
      <c r="N86" s="161" t="str">
        <f t="shared" si="69"/>
        <v>нд</v>
      </c>
      <c r="O86" s="162" t="str">
        <f t="shared" si="70"/>
        <v>нд</v>
      </c>
      <c r="P86" s="163" t="str">
        <f t="shared" si="71"/>
        <v>нд</v>
      </c>
      <c r="Q86" s="162" t="str">
        <f t="shared" si="72"/>
        <v>нд</v>
      </c>
      <c r="R86" s="163" t="str">
        <f t="shared" si="73"/>
        <v>нд</v>
      </c>
      <c r="S86" s="162" t="str">
        <f t="shared" si="74"/>
        <v>нд</v>
      </c>
      <c r="T86" s="163" t="str">
        <f t="shared" si="75"/>
        <v>нд</v>
      </c>
      <c r="U86" s="162" t="str">
        <f t="shared" si="76"/>
        <v>нд</v>
      </c>
      <c r="V86" s="163" t="str">
        <f t="shared" si="77"/>
        <v>нд</v>
      </c>
      <c r="W86" s="164" t="str">
        <f t="shared" si="78"/>
        <v>нд</v>
      </c>
      <c r="X86" s="81" t="s">
        <v>24</v>
      </c>
    </row>
    <row r="87" spans="1:24" x14ac:dyDescent="0.25">
      <c r="A87" s="53" t="s">
        <v>87</v>
      </c>
      <c r="B87" s="6" t="s">
        <v>311</v>
      </c>
      <c r="C87" s="34" t="s">
        <v>23</v>
      </c>
      <c r="D87" s="96" t="str">
        <f t="shared" ref="D87:H87" si="79">IF(NOT(SUM(D88:D94)=0),SUM(D88:D94),"нд")</f>
        <v>нд</v>
      </c>
      <c r="E87" s="76" t="str">
        <f t="shared" si="79"/>
        <v>нд</v>
      </c>
      <c r="F87" s="76" t="str">
        <f t="shared" si="79"/>
        <v>нд</v>
      </c>
      <c r="G87" s="76" t="str">
        <f t="shared" si="79"/>
        <v>нд</v>
      </c>
      <c r="H87" s="117" t="str">
        <f t="shared" si="79"/>
        <v>нд</v>
      </c>
      <c r="I87" s="76" t="str">
        <f t="shared" ref="I87:M87" si="80">IF(NOT(SUM(I88:I94)=0),SUM(I88:I94),"нд")</f>
        <v>нд</v>
      </c>
      <c r="J87" s="76" t="str">
        <f t="shared" si="80"/>
        <v>нд</v>
      </c>
      <c r="K87" s="76" t="str">
        <f t="shared" si="80"/>
        <v>нд</v>
      </c>
      <c r="L87" s="76" t="str">
        <f t="shared" si="80"/>
        <v>нд</v>
      </c>
      <c r="M87" s="130" t="str">
        <f t="shared" si="80"/>
        <v>нд</v>
      </c>
      <c r="N87" s="76" t="str">
        <f t="shared" si="69"/>
        <v>нд</v>
      </c>
      <c r="O87" s="76" t="str">
        <f t="shared" si="70"/>
        <v>нд</v>
      </c>
      <c r="P87" s="76" t="str">
        <f t="shared" si="71"/>
        <v>нд</v>
      </c>
      <c r="Q87" s="76" t="str">
        <f t="shared" si="72"/>
        <v>нд</v>
      </c>
      <c r="R87" s="76" t="str">
        <f t="shared" si="73"/>
        <v>нд</v>
      </c>
      <c r="S87" s="76" t="str">
        <f t="shared" si="74"/>
        <v>нд</v>
      </c>
      <c r="T87" s="76" t="str">
        <f t="shared" si="75"/>
        <v>нд</v>
      </c>
      <c r="U87" s="154" t="str">
        <f t="shared" si="76"/>
        <v>нд</v>
      </c>
      <c r="V87" s="76" t="str">
        <f t="shared" si="77"/>
        <v>нд</v>
      </c>
      <c r="W87" s="76" t="str">
        <f t="shared" si="78"/>
        <v>нд</v>
      </c>
      <c r="X87" s="76" t="s">
        <v>24</v>
      </c>
    </row>
    <row r="88" spans="1:24" ht="31.5" x14ac:dyDescent="0.25">
      <c r="A88" s="27" t="s">
        <v>177</v>
      </c>
      <c r="B88" s="64" t="s">
        <v>178</v>
      </c>
      <c r="C88" s="89" t="s">
        <v>179</v>
      </c>
      <c r="D88" s="27" t="s">
        <v>24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6" t="s">
        <v>24</v>
      </c>
      <c r="N88" s="161" t="str">
        <f t="shared" si="69"/>
        <v>нд</v>
      </c>
      <c r="O88" s="162" t="str">
        <f t="shared" si="70"/>
        <v>нд</v>
      </c>
      <c r="P88" s="163" t="str">
        <f t="shared" si="71"/>
        <v>нд</v>
      </c>
      <c r="Q88" s="162" t="str">
        <f t="shared" si="72"/>
        <v>нд</v>
      </c>
      <c r="R88" s="163" t="str">
        <f t="shared" si="73"/>
        <v>нд</v>
      </c>
      <c r="S88" s="162" t="str">
        <f t="shared" si="74"/>
        <v>нд</v>
      </c>
      <c r="T88" s="163" t="str">
        <f t="shared" si="75"/>
        <v>нд</v>
      </c>
      <c r="U88" s="162" t="str">
        <f t="shared" si="76"/>
        <v>нд</v>
      </c>
      <c r="V88" s="163" t="str">
        <f t="shared" si="77"/>
        <v>нд</v>
      </c>
      <c r="W88" s="164" t="str">
        <f t="shared" si="78"/>
        <v>нд</v>
      </c>
      <c r="X88" s="7" t="s">
        <v>24</v>
      </c>
    </row>
    <row r="89" spans="1:24" ht="31.5" x14ac:dyDescent="0.25">
      <c r="A89" s="27" t="s">
        <v>177</v>
      </c>
      <c r="B89" s="64" t="s">
        <v>180</v>
      </c>
      <c r="C89" s="89" t="s">
        <v>181</v>
      </c>
      <c r="D89" s="27" t="s">
        <v>24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6" t="s">
        <v>24</v>
      </c>
      <c r="N89" s="161" t="str">
        <f t="shared" si="69"/>
        <v>нд</v>
      </c>
      <c r="O89" s="162" t="str">
        <f t="shared" si="70"/>
        <v>нд</v>
      </c>
      <c r="P89" s="163" t="str">
        <f t="shared" si="71"/>
        <v>нд</v>
      </c>
      <c r="Q89" s="162" t="str">
        <f t="shared" si="72"/>
        <v>нд</v>
      </c>
      <c r="R89" s="163" t="str">
        <f t="shared" si="73"/>
        <v>нд</v>
      </c>
      <c r="S89" s="162" t="str">
        <f t="shared" si="74"/>
        <v>нд</v>
      </c>
      <c r="T89" s="163" t="str">
        <f t="shared" si="75"/>
        <v>нд</v>
      </c>
      <c r="U89" s="162" t="str">
        <f t="shared" si="76"/>
        <v>нд</v>
      </c>
      <c r="V89" s="163" t="str">
        <f t="shared" si="77"/>
        <v>нд</v>
      </c>
      <c r="W89" s="164" t="str">
        <f t="shared" si="78"/>
        <v>нд</v>
      </c>
      <c r="X89" s="7" t="s">
        <v>24</v>
      </c>
    </row>
    <row r="90" spans="1:24" ht="31.5" x14ac:dyDescent="0.25">
      <c r="A90" s="27" t="s">
        <v>177</v>
      </c>
      <c r="B90" s="64" t="s">
        <v>182</v>
      </c>
      <c r="C90" s="89" t="s">
        <v>183</v>
      </c>
      <c r="D90" s="27" t="s">
        <v>24</v>
      </c>
      <c r="E90" s="7" t="s">
        <v>24</v>
      </c>
      <c r="F90" s="7" t="s">
        <v>24</v>
      </c>
      <c r="G90" s="7" t="s">
        <v>24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6" t="s">
        <v>24</v>
      </c>
      <c r="N90" s="161" t="str">
        <f t="shared" si="69"/>
        <v>нд</v>
      </c>
      <c r="O90" s="162" t="str">
        <f t="shared" si="70"/>
        <v>нд</v>
      </c>
      <c r="P90" s="163" t="str">
        <f t="shared" si="71"/>
        <v>нд</v>
      </c>
      <c r="Q90" s="162" t="str">
        <f t="shared" si="72"/>
        <v>нд</v>
      </c>
      <c r="R90" s="163" t="str">
        <f t="shared" si="73"/>
        <v>нд</v>
      </c>
      <c r="S90" s="162" t="str">
        <f t="shared" si="74"/>
        <v>нд</v>
      </c>
      <c r="T90" s="163" t="str">
        <f t="shared" si="75"/>
        <v>нд</v>
      </c>
      <c r="U90" s="162" t="str">
        <f t="shared" si="76"/>
        <v>нд</v>
      </c>
      <c r="V90" s="163" t="str">
        <f t="shared" si="77"/>
        <v>нд</v>
      </c>
      <c r="W90" s="164" t="str">
        <f t="shared" si="78"/>
        <v>нд</v>
      </c>
      <c r="X90" s="7" t="s">
        <v>24</v>
      </c>
    </row>
    <row r="91" spans="1:24" ht="31.5" x14ac:dyDescent="0.25">
      <c r="A91" s="27" t="s">
        <v>177</v>
      </c>
      <c r="B91" s="64" t="s">
        <v>184</v>
      </c>
      <c r="C91" s="89" t="s">
        <v>185</v>
      </c>
      <c r="D91" s="27" t="s">
        <v>24</v>
      </c>
      <c r="E91" s="7" t="s">
        <v>24</v>
      </c>
      <c r="F91" s="7" t="s">
        <v>24</v>
      </c>
      <c r="G91" s="7" t="s">
        <v>24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6" t="s">
        <v>24</v>
      </c>
      <c r="N91" s="161" t="str">
        <f t="shared" si="69"/>
        <v>нд</v>
      </c>
      <c r="O91" s="162" t="str">
        <f t="shared" si="70"/>
        <v>нд</v>
      </c>
      <c r="P91" s="163" t="str">
        <f t="shared" si="71"/>
        <v>нд</v>
      </c>
      <c r="Q91" s="162" t="str">
        <f t="shared" si="72"/>
        <v>нд</v>
      </c>
      <c r="R91" s="163" t="str">
        <f t="shared" si="73"/>
        <v>нд</v>
      </c>
      <c r="S91" s="162" t="str">
        <f t="shared" si="74"/>
        <v>нд</v>
      </c>
      <c r="T91" s="163" t="str">
        <f t="shared" si="75"/>
        <v>нд</v>
      </c>
      <c r="U91" s="162" t="str">
        <f t="shared" si="76"/>
        <v>нд</v>
      </c>
      <c r="V91" s="163" t="str">
        <f t="shared" si="77"/>
        <v>нд</v>
      </c>
      <c r="W91" s="164" t="str">
        <f t="shared" si="78"/>
        <v>нд</v>
      </c>
      <c r="X91" s="7" t="s">
        <v>24</v>
      </c>
    </row>
    <row r="92" spans="1:24" ht="31.5" x14ac:dyDescent="0.25">
      <c r="A92" s="27" t="s">
        <v>177</v>
      </c>
      <c r="B92" s="64" t="s">
        <v>186</v>
      </c>
      <c r="C92" s="89" t="s">
        <v>187</v>
      </c>
      <c r="D92" s="27" t="s">
        <v>24</v>
      </c>
      <c r="E92" s="7" t="s">
        <v>24</v>
      </c>
      <c r="F92" s="7" t="s">
        <v>24</v>
      </c>
      <c r="G92" s="7" t="s">
        <v>24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6" t="s">
        <v>24</v>
      </c>
      <c r="N92" s="161" t="str">
        <f t="shared" si="69"/>
        <v>нд</v>
      </c>
      <c r="O92" s="162" t="str">
        <f t="shared" si="70"/>
        <v>нд</v>
      </c>
      <c r="P92" s="163" t="str">
        <f t="shared" si="71"/>
        <v>нд</v>
      </c>
      <c r="Q92" s="162" t="str">
        <f t="shared" si="72"/>
        <v>нд</v>
      </c>
      <c r="R92" s="163" t="str">
        <f t="shared" si="73"/>
        <v>нд</v>
      </c>
      <c r="S92" s="162" t="str">
        <f t="shared" si="74"/>
        <v>нд</v>
      </c>
      <c r="T92" s="163" t="str">
        <f t="shared" si="75"/>
        <v>нд</v>
      </c>
      <c r="U92" s="162" t="str">
        <f t="shared" si="76"/>
        <v>нд</v>
      </c>
      <c r="V92" s="163" t="str">
        <f t="shared" si="77"/>
        <v>нд</v>
      </c>
      <c r="W92" s="164" t="str">
        <f t="shared" si="78"/>
        <v>нд</v>
      </c>
      <c r="X92" s="7" t="s">
        <v>24</v>
      </c>
    </row>
    <row r="93" spans="1:24" ht="31.5" x14ac:dyDescent="0.25">
      <c r="A93" s="27" t="s">
        <v>177</v>
      </c>
      <c r="B93" s="64" t="s">
        <v>188</v>
      </c>
      <c r="C93" s="89" t="s">
        <v>189</v>
      </c>
      <c r="D93" s="27" t="s">
        <v>24</v>
      </c>
      <c r="E93" s="7" t="s">
        <v>24</v>
      </c>
      <c r="F93" s="7" t="s">
        <v>24</v>
      </c>
      <c r="G93" s="7" t="s">
        <v>24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6" t="s">
        <v>24</v>
      </c>
      <c r="N93" s="161" t="str">
        <f t="shared" si="69"/>
        <v>нд</v>
      </c>
      <c r="O93" s="162" t="str">
        <f t="shared" si="70"/>
        <v>нд</v>
      </c>
      <c r="P93" s="163" t="str">
        <f t="shared" si="71"/>
        <v>нд</v>
      </c>
      <c r="Q93" s="162" t="str">
        <f t="shared" si="72"/>
        <v>нд</v>
      </c>
      <c r="R93" s="163" t="str">
        <f t="shared" si="73"/>
        <v>нд</v>
      </c>
      <c r="S93" s="162" t="str">
        <f t="shared" si="74"/>
        <v>нд</v>
      </c>
      <c r="T93" s="163" t="str">
        <f t="shared" si="75"/>
        <v>нд</v>
      </c>
      <c r="U93" s="162" t="str">
        <f t="shared" si="76"/>
        <v>нд</v>
      </c>
      <c r="V93" s="163" t="str">
        <f t="shared" si="77"/>
        <v>нд</v>
      </c>
      <c r="W93" s="164" t="str">
        <f t="shared" si="78"/>
        <v>нд</v>
      </c>
      <c r="X93" s="7" t="s">
        <v>24</v>
      </c>
    </row>
    <row r="94" spans="1:24" ht="31.5" x14ac:dyDescent="0.25">
      <c r="A94" s="27" t="s">
        <v>177</v>
      </c>
      <c r="B94" s="64" t="s">
        <v>190</v>
      </c>
      <c r="C94" s="89" t="s">
        <v>191</v>
      </c>
      <c r="D94" s="27" t="s">
        <v>24</v>
      </c>
      <c r="E94" s="7" t="s">
        <v>24</v>
      </c>
      <c r="F94" s="7" t="s">
        <v>24</v>
      </c>
      <c r="G94" s="7" t="s">
        <v>24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6" t="s">
        <v>24</v>
      </c>
      <c r="N94" s="161" t="str">
        <f t="shared" si="69"/>
        <v>нд</v>
      </c>
      <c r="O94" s="162" t="str">
        <f t="shared" si="70"/>
        <v>нд</v>
      </c>
      <c r="P94" s="163" t="str">
        <f t="shared" si="71"/>
        <v>нд</v>
      </c>
      <c r="Q94" s="162" t="str">
        <f t="shared" si="72"/>
        <v>нд</v>
      </c>
      <c r="R94" s="163" t="str">
        <f t="shared" si="73"/>
        <v>нд</v>
      </c>
      <c r="S94" s="162" t="str">
        <f t="shared" si="74"/>
        <v>нд</v>
      </c>
      <c r="T94" s="163" t="str">
        <f t="shared" si="75"/>
        <v>нд</v>
      </c>
      <c r="U94" s="162" t="str">
        <f t="shared" si="76"/>
        <v>нд</v>
      </c>
      <c r="V94" s="163" t="str">
        <f t="shared" si="77"/>
        <v>нд</v>
      </c>
      <c r="W94" s="164" t="str">
        <f t="shared" si="78"/>
        <v>нд</v>
      </c>
      <c r="X94" s="7" t="s">
        <v>24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1">IF(NOT(SUM(D96,D127)=0),SUM(D96,D127),"нд")</f>
        <v>11.488</v>
      </c>
      <c r="E95" s="78" t="str">
        <f t="shared" si="81"/>
        <v>нд</v>
      </c>
      <c r="F95" s="78" t="str">
        <f t="shared" si="81"/>
        <v>нд</v>
      </c>
      <c r="G95" s="78">
        <f t="shared" si="81"/>
        <v>11.488</v>
      </c>
      <c r="H95" s="120" t="str">
        <f t="shared" si="81"/>
        <v>нд</v>
      </c>
      <c r="I95" s="78">
        <f t="shared" ref="I95:M95" si="82">IF(NOT(SUM(I96,I127)=0),SUM(I96,I127),"нд")</f>
        <v>10.679</v>
      </c>
      <c r="J95" s="78" t="str">
        <f t="shared" si="82"/>
        <v>нд</v>
      </c>
      <c r="K95" s="78" t="str">
        <f t="shared" si="82"/>
        <v>нд</v>
      </c>
      <c r="L95" s="78">
        <f t="shared" si="82"/>
        <v>10.679</v>
      </c>
      <c r="M95" s="134" t="str">
        <f t="shared" si="82"/>
        <v>нд</v>
      </c>
      <c r="N95" s="78">
        <f t="shared" si="69"/>
        <v>-0.80899999999999928</v>
      </c>
      <c r="O95" s="78">
        <f t="shared" si="70"/>
        <v>-7.04</v>
      </c>
      <c r="P95" s="78" t="str">
        <f t="shared" si="71"/>
        <v>нд</v>
      </c>
      <c r="Q95" s="78" t="str">
        <f t="shared" si="72"/>
        <v>нд</v>
      </c>
      <c r="R95" s="78" t="str">
        <f t="shared" si="73"/>
        <v>нд</v>
      </c>
      <c r="S95" s="78" t="str">
        <f t="shared" si="74"/>
        <v>нд</v>
      </c>
      <c r="T95" s="78">
        <f t="shared" si="75"/>
        <v>-0.80899999999999928</v>
      </c>
      <c r="U95" s="152">
        <f t="shared" si="76"/>
        <v>-7.04</v>
      </c>
      <c r="V95" s="78" t="str">
        <f t="shared" si="77"/>
        <v>нд</v>
      </c>
      <c r="W95" s="78" t="str">
        <f t="shared" si="78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9">
        <f t="shared" ref="D96:H96" si="83">IF(NOT(SUM(D97,D104)=0),SUM(D97,D104),"нд")</f>
        <v>11.488</v>
      </c>
      <c r="E96" s="84" t="str">
        <f t="shared" si="83"/>
        <v>нд</v>
      </c>
      <c r="F96" s="84" t="str">
        <f t="shared" si="83"/>
        <v>нд</v>
      </c>
      <c r="G96" s="84">
        <f t="shared" si="83"/>
        <v>11.488</v>
      </c>
      <c r="H96" s="123" t="str">
        <f t="shared" si="83"/>
        <v>нд</v>
      </c>
      <c r="I96" s="84">
        <f t="shared" ref="I96:M96" si="84">IF(NOT(SUM(I97,I104)=0),SUM(I97,I104),"нд")</f>
        <v>10.679</v>
      </c>
      <c r="J96" s="84" t="str">
        <f t="shared" si="84"/>
        <v>нд</v>
      </c>
      <c r="K96" s="84" t="str">
        <f t="shared" si="84"/>
        <v>нд</v>
      </c>
      <c r="L96" s="84">
        <f t="shared" si="84"/>
        <v>10.679</v>
      </c>
      <c r="M96" s="144" t="str">
        <f t="shared" si="84"/>
        <v>нд</v>
      </c>
      <c r="N96" s="84">
        <f t="shared" si="69"/>
        <v>-0.80899999999999928</v>
      </c>
      <c r="O96" s="84">
        <f t="shared" si="70"/>
        <v>-7.04</v>
      </c>
      <c r="P96" s="84" t="str">
        <f t="shared" si="71"/>
        <v>нд</v>
      </c>
      <c r="Q96" s="84" t="str">
        <f t="shared" si="72"/>
        <v>нд</v>
      </c>
      <c r="R96" s="84" t="str">
        <f t="shared" si="73"/>
        <v>нд</v>
      </c>
      <c r="S96" s="84" t="str">
        <f t="shared" si="74"/>
        <v>нд</v>
      </c>
      <c r="T96" s="84">
        <f t="shared" si="75"/>
        <v>-0.80899999999999928</v>
      </c>
      <c r="U96" s="155">
        <f t="shared" si="76"/>
        <v>-7.04</v>
      </c>
      <c r="V96" s="84" t="str">
        <f t="shared" si="77"/>
        <v>нд</v>
      </c>
      <c r="W96" s="84" t="str">
        <f t="shared" si="78"/>
        <v>нд</v>
      </c>
      <c r="X96" s="84" t="s">
        <v>24</v>
      </c>
    </row>
    <row r="97" spans="1:24" x14ac:dyDescent="0.25">
      <c r="A97" s="55" t="s">
        <v>92</v>
      </c>
      <c r="B97" s="5" t="s">
        <v>310</v>
      </c>
      <c r="C97" s="44" t="s">
        <v>23</v>
      </c>
      <c r="D97" s="103">
        <f t="shared" ref="D97:H97" si="85">IF(NOT(SUM(D98:D103)=0),SUM(D98:D103),"нд")</f>
        <v>10.664</v>
      </c>
      <c r="E97" s="56" t="str">
        <f t="shared" si="85"/>
        <v>нд</v>
      </c>
      <c r="F97" s="56" t="str">
        <f t="shared" si="85"/>
        <v>нд</v>
      </c>
      <c r="G97" s="56">
        <f t="shared" si="85"/>
        <v>10.664</v>
      </c>
      <c r="H97" s="33" t="str">
        <f t="shared" si="85"/>
        <v>нд</v>
      </c>
      <c r="I97" s="56">
        <f t="shared" ref="I97:M97" si="86">IF(NOT(SUM(I98:I103)=0),SUM(I98:I103),"нд")</f>
        <v>9.9350000000000005</v>
      </c>
      <c r="J97" s="56" t="str">
        <f t="shared" si="86"/>
        <v>нд</v>
      </c>
      <c r="K97" s="56" t="str">
        <f t="shared" si="86"/>
        <v>нд</v>
      </c>
      <c r="L97" s="56">
        <f t="shared" si="86"/>
        <v>9.9350000000000005</v>
      </c>
      <c r="M97" s="138" t="str">
        <f t="shared" si="86"/>
        <v>нд</v>
      </c>
      <c r="N97" s="56">
        <f t="shared" si="69"/>
        <v>-0.7289999999999992</v>
      </c>
      <c r="O97" s="75">
        <f t="shared" si="70"/>
        <v>-6.84</v>
      </c>
      <c r="P97" s="56" t="str">
        <f t="shared" si="71"/>
        <v>нд</v>
      </c>
      <c r="Q97" s="56" t="str">
        <f t="shared" si="72"/>
        <v>нд</v>
      </c>
      <c r="R97" s="56" t="str">
        <f t="shared" si="73"/>
        <v>нд</v>
      </c>
      <c r="S97" s="56" t="str">
        <f t="shared" si="74"/>
        <v>нд</v>
      </c>
      <c r="T97" s="56">
        <f t="shared" si="75"/>
        <v>-0.7289999999999992</v>
      </c>
      <c r="U97" s="153">
        <f t="shared" si="76"/>
        <v>-6.84</v>
      </c>
      <c r="V97" s="56" t="str">
        <f t="shared" si="77"/>
        <v>нд</v>
      </c>
      <c r="W97" s="56" t="str">
        <f t="shared" si="78"/>
        <v>нд</v>
      </c>
      <c r="X97" s="56" t="s">
        <v>24</v>
      </c>
    </row>
    <row r="98" spans="1:24" ht="47.25" x14ac:dyDescent="0.25">
      <c r="A98" s="71" t="s">
        <v>192</v>
      </c>
      <c r="B98" s="25" t="s">
        <v>193</v>
      </c>
      <c r="C98" s="40" t="s">
        <v>194</v>
      </c>
      <c r="D98" s="106">
        <f t="shared" ref="D98:D126" si="87">IF(NOT(SUM(E98,F98,G98,H98)=0),SUM(E98,F98,G98,H98),"нд")</f>
        <v>10.664</v>
      </c>
      <c r="E98" s="7" t="str">
        <f t="shared" ref="E98:F103" si="88">IF(NOT(SUM(AO98,AY98,BI98)=0),SUM(AO98,AY98,BI98),"нд")</f>
        <v>нд</v>
      </c>
      <c r="F98" s="7" t="str">
        <f t="shared" si="88"/>
        <v>нд</v>
      </c>
      <c r="G98" s="80">
        <v>10.664</v>
      </c>
      <c r="H98" s="40" t="s">
        <v>24</v>
      </c>
      <c r="I98" s="80">
        <f t="shared" ref="I98:I103" si="89">IF(NOT(SUM(J98,K98,L98,M98)=0),SUM(J98,K98,L98,M98),"нд")</f>
        <v>9.9350000000000005</v>
      </c>
      <c r="J98" s="7" t="str">
        <f t="shared" ref="J98:J103" si="90">IF(NOT(SUM(AT98,BD98,BN98)=0),SUM(AT98,BD98,BN98),"нд")</f>
        <v>нд</v>
      </c>
      <c r="K98" s="7" t="str">
        <f t="shared" ref="K98:K103" si="91">IF(NOT(SUM(AU98,BE98,BO98)=0),SUM(AU98,BE98,BO98),"нд")</f>
        <v>нд</v>
      </c>
      <c r="L98" s="80">
        <v>9.9350000000000005</v>
      </c>
      <c r="M98" s="136" t="s">
        <v>24</v>
      </c>
      <c r="N98" s="163">
        <f t="shared" si="69"/>
        <v>-0.7289999999999992</v>
      </c>
      <c r="O98" s="80">
        <f t="shared" si="70"/>
        <v>-6.84</v>
      </c>
      <c r="P98" s="163" t="str">
        <f t="shared" si="71"/>
        <v>нд</v>
      </c>
      <c r="Q98" s="162" t="str">
        <f t="shared" si="72"/>
        <v>нд</v>
      </c>
      <c r="R98" s="163" t="str">
        <f t="shared" si="73"/>
        <v>нд</v>
      </c>
      <c r="S98" s="162" t="str">
        <f t="shared" si="74"/>
        <v>нд</v>
      </c>
      <c r="T98" s="163">
        <f t="shared" si="75"/>
        <v>-0.7289999999999992</v>
      </c>
      <c r="U98" s="150">
        <f t="shared" si="76"/>
        <v>-6.84</v>
      </c>
      <c r="V98" s="163" t="str">
        <f t="shared" si="77"/>
        <v>нд</v>
      </c>
      <c r="W98" s="164" t="str">
        <f t="shared" si="78"/>
        <v>нд</v>
      </c>
      <c r="X98" s="166" t="s">
        <v>312</v>
      </c>
    </row>
    <row r="99" spans="1:24" ht="47.25" x14ac:dyDescent="0.25">
      <c r="A99" s="71" t="s">
        <v>192</v>
      </c>
      <c r="B99" s="25" t="s">
        <v>195</v>
      </c>
      <c r="C99" s="40" t="s">
        <v>196</v>
      </c>
      <c r="D99" s="106" t="str">
        <f t="shared" si="87"/>
        <v>нд</v>
      </c>
      <c r="E99" s="7" t="str">
        <f t="shared" si="88"/>
        <v>нд</v>
      </c>
      <c r="F99" s="7" t="str">
        <f t="shared" si="88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89"/>
        <v>нд</v>
      </c>
      <c r="J99" s="7" t="str">
        <f t="shared" si="90"/>
        <v>нд</v>
      </c>
      <c r="K99" s="7" t="str">
        <f t="shared" si="91"/>
        <v>нд</v>
      </c>
      <c r="L99" s="7" t="str">
        <f>IF(NOT(SUM(AV99,BF99,BP99)=0),SUM(AV99,BF99,BP99),"нд")</f>
        <v>нд</v>
      </c>
      <c r="M99" s="136" t="s">
        <v>24</v>
      </c>
      <c r="N99" s="163" t="str">
        <f t="shared" si="69"/>
        <v>нд</v>
      </c>
      <c r="O99" s="162" t="str">
        <f t="shared" si="70"/>
        <v>нд</v>
      </c>
      <c r="P99" s="163" t="str">
        <f t="shared" si="71"/>
        <v>нд</v>
      </c>
      <c r="Q99" s="162" t="str">
        <f t="shared" si="72"/>
        <v>нд</v>
      </c>
      <c r="R99" s="163" t="str">
        <f t="shared" si="73"/>
        <v>нд</v>
      </c>
      <c r="S99" s="162" t="str">
        <f t="shared" si="74"/>
        <v>нд</v>
      </c>
      <c r="T99" s="163" t="str">
        <f t="shared" si="75"/>
        <v>нд</v>
      </c>
      <c r="U99" s="150" t="str">
        <f t="shared" si="76"/>
        <v>нд</v>
      </c>
      <c r="V99" s="163" t="str">
        <f t="shared" si="77"/>
        <v>нд</v>
      </c>
      <c r="W99" s="164" t="str">
        <f t="shared" si="78"/>
        <v>нд</v>
      </c>
      <c r="X99" s="80" t="s">
        <v>24</v>
      </c>
    </row>
    <row r="100" spans="1:24" ht="47.25" x14ac:dyDescent="0.25">
      <c r="A100" s="71" t="s">
        <v>192</v>
      </c>
      <c r="B100" s="25" t="s">
        <v>197</v>
      </c>
      <c r="C100" s="40" t="s">
        <v>198</v>
      </c>
      <c r="D100" s="106" t="str">
        <f t="shared" si="87"/>
        <v>нд</v>
      </c>
      <c r="E100" s="7" t="str">
        <f t="shared" si="88"/>
        <v>нд</v>
      </c>
      <c r="F100" s="7" t="str">
        <f t="shared" si="88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89"/>
        <v>нд</v>
      </c>
      <c r="J100" s="7" t="str">
        <f t="shared" si="90"/>
        <v>нд</v>
      </c>
      <c r="K100" s="7" t="str">
        <f t="shared" si="91"/>
        <v>нд</v>
      </c>
      <c r="L100" s="7" t="str">
        <f>IF(NOT(SUM(AV100,BF100,BP100)=0),SUM(AV100,BF100,BP100),"нд")</f>
        <v>нд</v>
      </c>
      <c r="M100" s="136" t="s">
        <v>24</v>
      </c>
      <c r="N100" s="163" t="str">
        <f t="shared" si="69"/>
        <v>нд</v>
      </c>
      <c r="O100" s="162" t="str">
        <f t="shared" si="70"/>
        <v>нд</v>
      </c>
      <c r="P100" s="163" t="str">
        <f t="shared" si="71"/>
        <v>нд</v>
      </c>
      <c r="Q100" s="162" t="str">
        <f t="shared" si="72"/>
        <v>нд</v>
      </c>
      <c r="R100" s="163" t="str">
        <f t="shared" si="73"/>
        <v>нд</v>
      </c>
      <c r="S100" s="162" t="str">
        <f t="shared" si="74"/>
        <v>нд</v>
      </c>
      <c r="T100" s="163" t="str">
        <f t="shared" si="75"/>
        <v>нд</v>
      </c>
      <c r="U100" s="150" t="str">
        <f t="shared" si="76"/>
        <v>нд</v>
      </c>
      <c r="V100" s="163" t="str">
        <f t="shared" si="77"/>
        <v>нд</v>
      </c>
      <c r="W100" s="164" t="str">
        <f t="shared" si="78"/>
        <v>нд</v>
      </c>
      <c r="X100" s="80" t="s">
        <v>24</v>
      </c>
    </row>
    <row r="101" spans="1:24" ht="31.5" x14ac:dyDescent="0.25">
      <c r="A101" s="71" t="s">
        <v>192</v>
      </c>
      <c r="B101" s="25" t="s">
        <v>199</v>
      </c>
      <c r="C101" s="40" t="s">
        <v>200</v>
      </c>
      <c r="D101" s="106" t="str">
        <f t="shared" si="87"/>
        <v>нд</v>
      </c>
      <c r="E101" s="7" t="str">
        <f t="shared" si="88"/>
        <v>нд</v>
      </c>
      <c r="F101" s="7" t="str">
        <f t="shared" si="88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89"/>
        <v>нд</v>
      </c>
      <c r="J101" s="7" t="str">
        <f t="shared" si="90"/>
        <v>нд</v>
      </c>
      <c r="K101" s="7" t="str">
        <f t="shared" si="91"/>
        <v>нд</v>
      </c>
      <c r="L101" s="7" t="str">
        <f>IF(NOT(SUM(AV101,BF101,BP101)=0),SUM(AV101,BF101,BP101),"нд")</f>
        <v>нд</v>
      </c>
      <c r="M101" s="136" t="s">
        <v>24</v>
      </c>
      <c r="N101" s="163" t="str">
        <f t="shared" si="69"/>
        <v>нд</v>
      </c>
      <c r="O101" s="162" t="str">
        <f t="shared" si="70"/>
        <v>нд</v>
      </c>
      <c r="P101" s="163" t="str">
        <f t="shared" si="71"/>
        <v>нд</v>
      </c>
      <c r="Q101" s="162" t="str">
        <f t="shared" si="72"/>
        <v>нд</v>
      </c>
      <c r="R101" s="163" t="str">
        <f t="shared" si="73"/>
        <v>нд</v>
      </c>
      <c r="S101" s="162" t="str">
        <f t="shared" si="74"/>
        <v>нд</v>
      </c>
      <c r="T101" s="163" t="str">
        <f t="shared" si="75"/>
        <v>нд</v>
      </c>
      <c r="U101" s="150" t="str">
        <f t="shared" si="76"/>
        <v>нд</v>
      </c>
      <c r="V101" s="163" t="str">
        <f t="shared" si="77"/>
        <v>нд</v>
      </c>
      <c r="W101" s="164" t="str">
        <f t="shared" si="78"/>
        <v>нд</v>
      </c>
      <c r="X101" s="80" t="s">
        <v>24</v>
      </c>
    </row>
    <row r="102" spans="1:24" ht="31.5" x14ac:dyDescent="0.25">
      <c r="A102" s="71" t="s">
        <v>192</v>
      </c>
      <c r="B102" s="25" t="s">
        <v>201</v>
      </c>
      <c r="C102" s="40" t="s">
        <v>202</v>
      </c>
      <c r="D102" s="106" t="str">
        <f t="shared" si="87"/>
        <v>нд</v>
      </c>
      <c r="E102" s="7" t="str">
        <f t="shared" si="88"/>
        <v>нд</v>
      </c>
      <c r="F102" s="7" t="str">
        <f t="shared" si="88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89"/>
        <v>нд</v>
      </c>
      <c r="J102" s="7" t="str">
        <f t="shared" si="90"/>
        <v>нд</v>
      </c>
      <c r="K102" s="7" t="str">
        <f t="shared" si="91"/>
        <v>нд</v>
      </c>
      <c r="L102" s="7" t="str">
        <f>IF(NOT(SUM(AV102,BF102,BP102)=0),SUM(AV102,BF102,BP102),"нд")</f>
        <v>нд</v>
      </c>
      <c r="M102" s="136" t="s">
        <v>24</v>
      </c>
      <c r="N102" s="163" t="str">
        <f t="shared" si="69"/>
        <v>нд</v>
      </c>
      <c r="O102" s="162" t="str">
        <f t="shared" si="70"/>
        <v>нд</v>
      </c>
      <c r="P102" s="163" t="str">
        <f t="shared" si="71"/>
        <v>нд</v>
      </c>
      <c r="Q102" s="162" t="str">
        <f t="shared" si="72"/>
        <v>нд</v>
      </c>
      <c r="R102" s="163" t="str">
        <f t="shared" si="73"/>
        <v>нд</v>
      </c>
      <c r="S102" s="162" t="str">
        <f t="shared" si="74"/>
        <v>нд</v>
      </c>
      <c r="T102" s="163" t="str">
        <f t="shared" si="75"/>
        <v>нд</v>
      </c>
      <c r="U102" s="150" t="str">
        <f t="shared" si="76"/>
        <v>нд</v>
      </c>
      <c r="V102" s="163" t="str">
        <f t="shared" si="77"/>
        <v>нд</v>
      </c>
      <c r="W102" s="164" t="str">
        <f t="shared" si="78"/>
        <v>нд</v>
      </c>
      <c r="X102" s="80" t="s">
        <v>24</v>
      </c>
    </row>
    <row r="103" spans="1:24" x14ac:dyDescent="0.25">
      <c r="A103" s="71" t="s">
        <v>192</v>
      </c>
      <c r="B103" s="25" t="s">
        <v>203</v>
      </c>
      <c r="C103" s="40" t="s">
        <v>204</v>
      </c>
      <c r="D103" s="106" t="str">
        <f t="shared" si="87"/>
        <v>нд</v>
      </c>
      <c r="E103" s="7" t="str">
        <f t="shared" si="88"/>
        <v>нд</v>
      </c>
      <c r="F103" s="7" t="str">
        <f t="shared" si="88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89"/>
        <v>нд</v>
      </c>
      <c r="J103" s="7" t="str">
        <f t="shared" si="90"/>
        <v>нд</v>
      </c>
      <c r="K103" s="7" t="str">
        <f t="shared" si="91"/>
        <v>нд</v>
      </c>
      <c r="L103" s="7" t="str">
        <f>IF(NOT(SUM(AV103,BF103,BP103)=0),SUM(AV103,BF103,BP103),"нд")</f>
        <v>нд</v>
      </c>
      <c r="M103" s="136" t="s">
        <v>24</v>
      </c>
      <c r="N103" s="163" t="str">
        <f t="shared" si="69"/>
        <v>нд</v>
      </c>
      <c r="O103" s="162" t="str">
        <f t="shared" si="70"/>
        <v>нд</v>
      </c>
      <c r="P103" s="163" t="str">
        <f t="shared" si="71"/>
        <v>нд</v>
      </c>
      <c r="Q103" s="162" t="str">
        <f t="shared" si="72"/>
        <v>нд</v>
      </c>
      <c r="R103" s="163" t="str">
        <f t="shared" si="73"/>
        <v>нд</v>
      </c>
      <c r="S103" s="162" t="str">
        <f t="shared" si="74"/>
        <v>нд</v>
      </c>
      <c r="T103" s="163" t="str">
        <f t="shared" si="75"/>
        <v>нд</v>
      </c>
      <c r="U103" s="150" t="str">
        <f t="shared" si="76"/>
        <v>нд</v>
      </c>
      <c r="V103" s="163" t="str">
        <f t="shared" si="77"/>
        <v>нд</v>
      </c>
      <c r="W103" s="164" t="str">
        <f t="shared" si="78"/>
        <v>нд</v>
      </c>
      <c r="X103" s="80" t="s">
        <v>24</v>
      </c>
    </row>
    <row r="104" spans="1:24" x14ac:dyDescent="0.25">
      <c r="A104" s="53" t="s">
        <v>205</v>
      </c>
      <c r="B104" s="6" t="s">
        <v>311</v>
      </c>
      <c r="C104" s="34" t="s">
        <v>23</v>
      </c>
      <c r="D104" s="96">
        <f t="shared" ref="D104:H104" si="92">IF(NOT(SUM(D105:D126)=0),SUM(D105:D126),"нд")</f>
        <v>0.82399999999999995</v>
      </c>
      <c r="E104" s="76" t="str">
        <f t="shared" si="92"/>
        <v>нд</v>
      </c>
      <c r="F104" s="76" t="str">
        <f t="shared" si="92"/>
        <v>нд</v>
      </c>
      <c r="G104" s="76">
        <f t="shared" si="92"/>
        <v>0.82399999999999995</v>
      </c>
      <c r="H104" s="117" t="str">
        <f t="shared" si="92"/>
        <v>нд</v>
      </c>
      <c r="I104" s="76">
        <f t="shared" ref="I104:M104" si="93">IF(NOT(SUM(I105:I126)=0),SUM(I105:I126),"нд")</f>
        <v>0.74399999999999999</v>
      </c>
      <c r="J104" s="76" t="str">
        <f t="shared" si="93"/>
        <v>нд</v>
      </c>
      <c r="K104" s="76" t="str">
        <f t="shared" si="93"/>
        <v>нд</v>
      </c>
      <c r="L104" s="76">
        <f t="shared" si="93"/>
        <v>0.74399999999999999</v>
      </c>
      <c r="M104" s="130" t="str">
        <f t="shared" si="93"/>
        <v>нд</v>
      </c>
      <c r="N104" s="76">
        <f t="shared" si="69"/>
        <v>-7.999999999999996E-2</v>
      </c>
      <c r="O104" s="76">
        <f t="shared" si="70"/>
        <v>-9.7100000000000009</v>
      </c>
      <c r="P104" s="76" t="str">
        <f t="shared" si="71"/>
        <v>нд</v>
      </c>
      <c r="Q104" s="76" t="str">
        <f t="shared" si="72"/>
        <v>нд</v>
      </c>
      <c r="R104" s="76" t="str">
        <f t="shared" si="73"/>
        <v>нд</v>
      </c>
      <c r="S104" s="76" t="str">
        <f t="shared" si="74"/>
        <v>нд</v>
      </c>
      <c r="T104" s="76">
        <f t="shared" si="75"/>
        <v>-7.999999999999996E-2</v>
      </c>
      <c r="U104" s="154">
        <f t="shared" si="76"/>
        <v>-9.7100000000000009</v>
      </c>
      <c r="V104" s="76" t="str">
        <f t="shared" si="77"/>
        <v>нд</v>
      </c>
      <c r="W104" s="76" t="str">
        <f t="shared" si="78"/>
        <v>нд</v>
      </c>
      <c r="X104" s="76" t="s">
        <v>24</v>
      </c>
    </row>
    <row r="105" spans="1:24" ht="31.5" x14ac:dyDescent="0.25">
      <c r="A105" s="71" t="s">
        <v>206</v>
      </c>
      <c r="B105" s="25" t="s">
        <v>207</v>
      </c>
      <c r="C105" s="40" t="s">
        <v>208</v>
      </c>
      <c r="D105" s="106" t="str">
        <f t="shared" si="87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94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6" t="s">
        <v>24</v>
      </c>
      <c r="N105" s="163" t="str">
        <f t="shared" si="69"/>
        <v>нд</v>
      </c>
      <c r="O105" s="162" t="str">
        <f t="shared" si="70"/>
        <v>нд</v>
      </c>
      <c r="P105" s="163" t="str">
        <f t="shared" si="71"/>
        <v>нд</v>
      </c>
      <c r="Q105" s="162" t="str">
        <f t="shared" si="72"/>
        <v>нд</v>
      </c>
      <c r="R105" s="163" t="str">
        <f t="shared" si="73"/>
        <v>нд</v>
      </c>
      <c r="S105" s="162" t="str">
        <f t="shared" si="74"/>
        <v>нд</v>
      </c>
      <c r="T105" s="163" t="str">
        <f t="shared" si="75"/>
        <v>нд</v>
      </c>
      <c r="U105" s="150" t="str">
        <f t="shared" si="76"/>
        <v>нд</v>
      </c>
      <c r="V105" s="163" t="str">
        <f t="shared" si="77"/>
        <v>нд</v>
      </c>
      <c r="W105" s="164" t="str">
        <f t="shared" si="78"/>
        <v>нд</v>
      </c>
      <c r="X105" s="80" t="s">
        <v>24</v>
      </c>
    </row>
    <row r="106" spans="1:24" x14ac:dyDescent="0.25">
      <c r="A106" s="71" t="s">
        <v>206</v>
      </c>
      <c r="B106" s="25" t="s">
        <v>209</v>
      </c>
      <c r="C106" s="40" t="s">
        <v>210</v>
      </c>
      <c r="D106" s="106" t="str">
        <f t="shared" si="87"/>
        <v>нд</v>
      </c>
      <c r="E106" s="7" t="str">
        <f t="shared" ref="E106:G124" si="95">IF(NOT(SUM(AO106,AY106,BI106)=0),SUM(AO106,AY106,BI106),"нд")</f>
        <v>нд</v>
      </c>
      <c r="F106" s="7" t="str">
        <f t="shared" si="95"/>
        <v>нд</v>
      </c>
      <c r="G106" s="7" t="str">
        <f t="shared" si="95"/>
        <v>нд</v>
      </c>
      <c r="H106" s="40" t="s">
        <v>24</v>
      </c>
      <c r="I106" s="80" t="str">
        <f t="shared" si="94"/>
        <v>нд</v>
      </c>
      <c r="J106" s="7" t="str">
        <f t="shared" ref="J106:J126" si="96">IF(NOT(SUM(AT106,BD106,BN106)=0),SUM(AT106,BD106,BN106),"нд")</f>
        <v>нд</v>
      </c>
      <c r="K106" s="7" t="str">
        <f t="shared" ref="K106:K126" si="97">IF(NOT(SUM(AU106,BE106,BO106)=0),SUM(AU106,BE106,BO106),"нд")</f>
        <v>нд</v>
      </c>
      <c r="L106" s="7" t="s">
        <v>24</v>
      </c>
      <c r="M106" s="136" t="s">
        <v>24</v>
      </c>
      <c r="N106" s="163" t="str">
        <f t="shared" si="69"/>
        <v>нд</v>
      </c>
      <c r="O106" s="162" t="str">
        <f t="shared" si="70"/>
        <v>нд</v>
      </c>
      <c r="P106" s="163" t="str">
        <f t="shared" si="71"/>
        <v>нд</v>
      </c>
      <c r="Q106" s="162" t="str">
        <f t="shared" si="72"/>
        <v>нд</v>
      </c>
      <c r="R106" s="163" t="str">
        <f t="shared" si="73"/>
        <v>нд</v>
      </c>
      <c r="S106" s="162" t="str">
        <f t="shared" si="74"/>
        <v>нд</v>
      </c>
      <c r="T106" s="163" t="str">
        <f t="shared" si="75"/>
        <v>нд</v>
      </c>
      <c r="U106" s="150" t="str">
        <f t="shared" si="76"/>
        <v>нд</v>
      </c>
      <c r="V106" s="163" t="str">
        <f t="shared" si="77"/>
        <v>нд</v>
      </c>
      <c r="W106" s="164" t="str">
        <f t="shared" si="78"/>
        <v>нд</v>
      </c>
      <c r="X106" s="80" t="s">
        <v>24</v>
      </c>
    </row>
    <row r="107" spans="1:24" ht="31.5" x14ac:dyDescent="0.25">
      <c r="A107" s="71" t="s">
        <v>206</v>
      </c>
      <c r="B107" s="25" t="s">
        <v>211</v>
      </c>
      <c r="C107" s="40" t="s">
        <v>212</v>
      </c>
      <c r="D107" s="106" t="str">
        <f t="shared" si="87"/>
        <v>нд</v>
      </c>
      <c r="E107" s="7" t="str">
        <f t="shared" si="95"/>
        <v>нд</v>
      </c>
      <c r="F107" s="7" t="str">
        <f t="shared" si="95"/>
        <v>нд</v>
      </c>
      <c r="G107" s="80" t="str">
        <f t="shared" si="95"/>
        <v>нд</v>
      </c>
      <c r="H107" s="40" t="s">
        <v>24</v>
      </c>
      <c r="I107" s="80" t="str">
        <f t="shared" si="94"/>
        <v>нд</v>
      </c>
      <c r="J107" s="7" t="str">
        <f t="shared" si="96"/>
        <v>нд</v>
      </c>
      <c r="K107" s="7" t="str">
        <f t="shared" si="97"/>
        <v>нд</v>
      </c>
      <c r="L107" s="7" t="str">
        <f t="shared" ref="L107:L109" si="98">IF(NOT(SUM(AV107,BF107,BP107)=0),SUM(AV107,BF107,BP107),"нд")</f>
        <v>нд</v>
      </c>
      <c r="M107" s="136" t="s">
        <v>24</v>
      </c>
      <c r="N107" s="163" t="str">
        <f t="shared" si="69"/>
        <v>нд</v>
      </c>
      <c r="O107" s="162" t="str">
        <f t="shared" si="70"/>
        <v>нд</v>
      </c>
      <c r="P107" s="163" t="str">
        <f t="shared" si="71"/>
        <v>нд</v>
      </c>
      <c r="Q107" s="162" t="str">
        <f t="shared" si="72"/>
        <v>нд</v>
      </c>
      <c r="R107" s="163" t="str">
        <f t="shared" si="73"/>
        <v>нд</v>
      </c>
      <c r="S107" s="162" t="str">
        <f t="shared" si="74"/>
        <v>нд</v>
      </c>
      <c r="T107" s="163" t="str">
        <f t="shared" si="75"/>
        <v>нд</v>
      </c>
      <c r="U107" s="150" t="str">
        <f t="shared" si="76"/>
        <v>нд</v>
      </c>
      <c r="V107" s="163" t="str">
        <f t="shared" si="77"/>
        <v>нд</v>
      </c>
      <c r="W107" s="164" t="str">
        <f t="shared" si="78"/>
        <v>нд</v>
      </c>
      <c r="X107" s="80" t="s">
        <v>24</v>
      </c>
    </row>
    <row r="108" spans="1:24" ht="31.5" x14ac:dyDescent="0.25">
      <c r="A108" s="71" t="s">
        <v>206</v>
      </c>
      <c r="B108" s="25" t="s">
        <v>213</v>
      </c>
      <c r="C108" s="40" t="s">
        <v>214</v>
      </c>
      <c r="D108" s="106" t="str">
        <f t="shared" si="87"/>
        <v>нд</v>
      </c>
      <c r="E108" s="7" t="str">
        <f t="shared" si="95"/>
        <v>нд</v>
      </c>
      <c r="F108" s="7" t="str">
        <f t="shared" si="95"/>
        <v>нд</v>
      </c>
      <c r="G108" s="80" t="str">
        <f t="shared" si="95"/>
        <v>нд</v>
      </c>
      <c r="H108" s="40" t="s">
        <v>24</v>
      </c>
      <c r="I108" s="80" t="str">
        <f t="shared" si="94"/>
        <v>нд</v>
      </c>
      <c r="J108" s="7" t="str">
        <f t="shared" si="96"/>
        <v>нд</v>
      </c>
      <c r="K108" s="7" t="str">
        <f t="shared" si="97"/>
        <v>нд</v>
      </c>
      <c r="L108" s="7" t="str">
        <f t="shared" si="98"/>
        <v>нд</v>
      </c>
      <c r="M108" s="136" t="s">
        <v>24</v>
      </c>
      <c r="N108" s="163" t="str">
        <f t="shared" si="69"/>
        <v>нд</v>
      </c>
      <c r="O108" s="162" t="str">
        <f t="shared" si="70"/>
        <v>нд</v>
      </c>
      <c r="P108" s="163" t="str">
        <f t="shared" si="71"/>
        <v>нд</v>
      </c>
      <c r="Q108" s="162" t="str">
        <f t="shared" si="72"/>
        <v>нд</v>
      </c>
      <c r="R108" s="163" t="str">
        <f t="shared" si="73"/>
        <v>нд</v>
      </c>
      <c r="S108" s="162" t="str">
        <f t="shared" si="74"/>
        <v>нд</v>
      </c>
      <c r="T108" s="163" t="str">
        <f t="shared" si="75"/>
        <v>нд</v>
      </c>
      <c r="U108" s="150" t="str">
        <f t="shared" si="76"/>
        <v>нд</v>
      </c>
      <c r="V108" s="163" t="str">
        <f t="shared" si="77"/>
        <v>нд</v>
      </c>
      <c r="W108" s="164" t="str">
        <f t="shared" si="78"/>
        <v>нд</v>
      </c>
      <c r="X108" s="80" t="s">
        <v>24</v>
      </c>
    </row>
    <row r="109" spans="1:24" ht="31.5" x14ac:dyDescent="0.25">
      <c r="A109" s="71" t="s">
        <v>206</v>
      </c>
      <c r="B109" s="25" t="s">
        <v>215</v>
      </c>
      <c r="C109" s="40" t="s">
        <v>216</v>
      </c>
      <c r="D109" s="106" t="str">
        <f t="shared" si="87"/>
        <v>нд</v>
      </c>
      <c r="E109" s="7" t="str">
        <f t="shared" si="95"/>
        <v>нд</v>
      </c>
      <c r="F109" s="7" t="str">
        <f t="shared" si="95"/>
        <v>нд</v>
      </c>
      <c r="G109" s="80" t="str">
        <f t="shared" si="95"/>
        <v>нд</v>
      </c>
      <c r="H109" s="40" t="s">
        <v>24</v>
      </c>
      <c r="I109" s="80" t="str">
        <f t="shared" si="94"/>
        <v>нд</v>
      </c>
      <c r="J109" s="7" t="str">
        <f t="shared" si="96"/>
        <v>нд</v>
      </c>
      <c r="K109" s="7" t="str">
        <f t="shared" si="97"/>
        <v>нд</v>
      </c>
      <c r="L109" s="7" t="str">
        <f t="shared" si="98"/>
        <v>нд</v>
      </c>
      <c r="M109" s="136" t="s">
        <v>24</v>
      </c>
      <c r="N109" s="163" t="str">
        <f t="shared" si="69"/>
        <v>нд</v>
      </c>
      <c r="O109" s="162" t="str">
        <f t="shared" si="70"/>
        <v>нд</v>
      </c>
      <c r="P109" s="163" t="str">
        <f t="shared" si="71"/>
        <v>нд</v>
      </c>
      <c r="Q109" s="162" t="str">
        <f t="shared" si="72"/>
        <v>нд</v>
      </c>
      <c r="R109" s="163" t="str">
        <f t="shared" si="73"/>
        <v>нд</v>
      </c>
      <c r="S109" s="162" t="str">
        <f t="shared" si="74"/>
        <v>нд</v>
      </c>
      <c r="T109" s="163" t="str">
        <f t="shared" si="75"/>
        <v>нд</v>
      </c>
      <c r="U109" s="150" t="str">
        <f t="shared" si="76"/>
        <v>нд</v>
      </c>
      <c r="V109" s="163" t="str">
        <f t="shared" si="77"/>
        <v>нд</v>
      </c>
      <c r="W109" s="164" t="str">
        <f t="shared" si="78"/>
        <v>нд</v>
      </c>
      <c r="X109" s="80" t="s">
        <v>24</v>
      </c>
    </row>
    <row r="110" spans="1:24" x14ac:dyDescent="0.25">
      <c r="A110" s="71" t="s">
        <v>206</v>
      </c>
      <c r="B110" s="25" t="s">
        <v>217</v>
      </c>
      <c r="C110" s="40" t="s">
        <v>218</v>
      </c>
      <c r="D110" s="106" t="str">
        <f t="shared" si="87"/>
        <v>нд</v>
      </c>
      <c r="E110" s="7" t="str">
        <f t="shared" si="95"/>
        <v>нд</v>
      </c>
      <c r="F110" s="7" t="str">
        <f t="shared" si="95"/>
        <v>нд</v>
      </c>
      <c r="G110" s="7" t="str">
        <f t="shared" si="95"/>
        <v>нд</v>
      </c>
      <c r="H110" s="40" t="s">
        <v>24</v>
      </c>
      <c r="I110" s="80" t="str">
        <f t="shared" si="94"/>
        <v>нд</v>
      </c>
      <c r="J110" s="7" t="str">
        <f t="shared" si="96"/>
        <v>нд</v>
      </c>
      <c r="K110" s="7" t="str">
        <f t="shared" si="97"/>
        <v>нд</v>
      </c>
      <c r="L110" s="7" t="s">
        <v>24</v>
      </c>
      <c r="M110" s="136" t="s">
        <v>24</v>
      </c>
      <c r="N110" s="163" t="str">
        <f t="shared" si="69"/>
        <v>нд</v>
      </c>
      <c r="O110" s="162" t="str">
        <f t="shared" si="70"/>
        <v>нд</v>
      </c>
      <c r="P110" s="163" t="str">
        <f t="shared" si="71"/>
        <v>нд</v>
      </c>
      <c r="Q110" s="162" t="str">
        <f t="shared" si="72"/>
        <v>нд</v>
      </c>
      <c r="R110" s="163" t="str">
        <f t="shared" si="73"/>
        <v>нд</v>
      </c>
      <c r="S110" s="162" t="str">
        <f t="shared" si="74"/>
        <v>нд</v>
      </c>
      <c r="T110" s="163" t="str">
        <f t="shared" si="75"/>
        <v>нд</v>
      </c>
      <c r="U110" s="150" t="str">
        <f t="shared" si="76"/>
        <v>нд</v>
      </c>
      <c r="V110" s="163" t="str">
        <f t="shared" si="77"/>
        <v>нд</v>
      </c>
      <c r="W110" s="164" t="str">
        <f t="shared" si="78"/>
        <v>нд</v>
      </c>
      <c r="X110" s="80" t="s">
        <v>24</v>
      </c>
    </row>
    <row r="111" spans="1:24" x14ac:dyDescent="0.25">
      <c r="A111" s="71" t="s">
        <v>206</v>
      </c>
      <c r="B111" s="25" t="s">
        <v>219</v>
      </c>
      <c r="C111" s="40" t="s">
        <v>220</v>
      </c>
      <c r="D111" s="106">
        <f t="shared" si="87"/>
        <v>0.82399999999999995</v>
      </c>
      <c r="E111" s="7" t="str">
        <f t="shared" si="95"/>
        <v>нд</v>
      </c>
      <c r="F111" s="7" t="str">
        <f t="shared" si="95"/>
        <v>нд</v>
      </c>
      <c r="G111" s="80">
        <v>0.82399999999999995</v>
      </c>
      <c r="H111" s="40" t="s">
        <v>24</v>
      </c>
      <c r="I111" s="80">
        <f t="shared" si="94"/>
        <v>0.74399999999999999</v>
      </c>
      <c r="J111" s="7" t="str">
        <f t="shared" si="96"/>
        <v>нд</v>
      </c>
      <c r="K111" s="7" t="str">
        <f t="shared" si="97"/>
        <v>нд</v>
      </c>
      <c r="L111" s="80">
        <v>0.74399999999999999</v>
      </c>
      <c r="M111" s="136" t="s">
        <v>24</v>
      </c>
      <c r="N111" s="163">
        <f t="shared" si="69"/>
        <v>-7.999999999999996E-2</v>
      </c>
      <c r="O111" s="150">
        <f t="shared" si="70"/>
        <v>-9.7100000000000009</v>
      </c>
      <c r="P111" s="163" t="str">
        <f t="shared" si="71"/>
        <v>нд</v>
      </c>
      <c r="Q111" s="162" t="str">
        <f t="shared" si="72"/>
        <v>нд</v>
      </c>
      <c r="R111" s="163" t="str">
        <f t="shared" si="73"/>
        <v>нд</v>
      </c>
      <c r="S111" s="162" t="str">
        <f t="shared" si="74"/>
        <v>нд</v>
      </c>
      <c r="T111" s="163">
        <f t="shared" si="75"/>
        <v>-7.999999999999996E-2</v>
      </c>
      <c r="U111" s="150">
        <f t="shared" si="76"/>
        <v>-9.7100000000000009</v>
      </c>
      <c r="V111" s="163" t="str">
        <f t="shared" si="77"/>
        <v>нд</v>
      </c>
      <c r="W111" s="164" t="str">
        <f t="shared" si="78"/>
        <v>нд</v>
      </c>
      <c r="X111" s="166" t="s">
        <v>314</v>
      </c>
    </row>
    <row r="112" spans="1:24" ht="31.5" x14ac:dyDescent="0.25">
      <c r="A112" s="71" t="s">
        <v>206</v>
      </c>
      <c r="B112" s="25" t="s">
        <v>221</v>
      </c>
      <c r="C112" s="40" t="s">
        <v>222</v>
      </c>
      <c r="D112" s="106" t="str">
        <f t="shared" si="87"/>
        <v>нд</v>
      </c>
      <c r="E112" s="7" t="str">
        <f t="shared" si="95"/>
        <v>нд</v>
      </c>
      <c r="F112" s="7" t="str">
        <f t="shared" si="95"/>
        <v>нд</v>
      </c>
      <c r="G112" s="80" t="str">
        <f t="shared" si="95"/>
        <v>нд</v>
      </c>
      <c r="H112" s="40" t="s">
        <v>24</v>
      </c>
      <c r="I112" s="80" t="str">
        <f t="shared" si="94"/>
        <v>нд</v>
      </c>
      <c r="J112" s="7" t="str">
        <f t="shared" si="96"/>
        <v>нд</v>
      </c>
      <c r="K112" s="7" t="str">
        <f t="shared" si="97"/>
        <v>нд</v>
      </c>
      <c r="L112" s="7" t="str">
        <f t="shared" ref="L112:L126" si="99">IF(NOT(SUM(AV112,BF112,BP112)=0),SUM(AV112,BF112,BP112),"нд")</f>
        <v>нд</v>
      </c>
      <c r="M112" s="136" t="s">
        <v>24</v>
      </c>
      <c r="N112" s="163" t="str">
        <f t="shared" si="69"/>
        <v>нд</v>
      </c>
      <c r="O112" s="162" t="str">
        <f t="shared" si="70"/>
        <v>нд</v>
      </c>
      <c r="P112" s="163" t="str">
        <f t="shared" si="71"/>
        <v>нд</v>
      </c>
      <c r="Q112" s="162" t="str">
        <f t="shared" si="72"/>
        <v>нд</v>
      </c>
      <c r="R112" s="163" t="str">
        <f t="shared" si="73"/>
        <v>нд</v>
      </c>
      <c r="S112" s="162" t="str">
        <f t="shared" si="74"/>
        <v>нд</v>
      </c>
      <c r="T112" s="163" t="str">
        <f t="shared" si="75"/>
        <v>нд</v>
      </c>
      <c r="U112" s="150" t="str">
        <f t="shared" si="76"/>
        <v>нд</v>
      </c>
      <c r="V112" s="163" t="str">
        <f t="shared" si="77"/>
        <v>нд</v>
      </c>
      <c r="W112" s="164" t="str">
        <f t="shared" si="78"/>
        <v>нд</v>
      </c>
      <c r="X112" s="80" t="s">
        <v>24</v>
      </c>
    </row>
    <row r="113" spans="1:24" x14ac:dyDescent="0.25">
      <c r="A113" s="71" t="s">
        <v>206</v>
      </c>
      <c r="B113" s="25" t="s">
        <v>223</v>
      </c>
      <c r="C113" s="40" t="s">
        <v>224</v>
      </c>
      <c r="D113" s="106" t="str">
        <f t="shared" si="87"/>
        <v>нд</v>
      </c>
      <c r="E113" s="7" t="str">
        <f t="shared" si="95"/>
        <v>нд</v>
      </c>
      <c r="F113" s="7" t="str">
        <f t="shared" si="95"/>
        <v>нд</v>
      </c>
      <c r="G113" s="80" t="str">
        <f t="shared" si="95"/>
        <v>нд</v>
      </c>
      <c r="H113" s="40" t="s">
        <v>24</v>
      </c>
      <c r="I113" s="80" t="str">
        <f t="shared" si="94"/>
        <v>нд</v>
      </c>
      <c r="J113" s="7" t="str">
        <f t="shared" si="96"/>
        <v>нд</v>
      </c>
      <c r="K113" s="7" t="str">
        <f t="shared" si="97"/>
        <v>нд</v>
      </c>
      <c r="L113" s="7" t="str">
        <f t="shared" si="99"/>
        <v>нд</v>
      </c>
      <c r="M113" s="136" t="s">
        <v>24</v>
      </c>
      <c r="N113" s="163" t="str">
        <f t="shared" si="69"/>
        <v>нд</v>
      </c>
      <c r="O113" s="162" t="str">
        <f t="shared" si="70"/>
        <v>нд</v>
      </c>
      <c r="P113" s="163" t="str">
        <f t="shared" si="71"/>
        <v>нд</v>
      </c>
      <c r="Q113" s="162" t="str">
        <f t="shared" si="72"/>
        <v>нд</v>
      </c>
      <c r="R113" s="163" t="str">
        <f t="shared" si="73"/>
        <v>нд</v>
      </c>
      <c r="S113" s="162" t="str">
        <f t="shared" si="74"/>
        <v>нд</v>
      </c>
      <c r="T113" s="163" t="str">
        <f t="shared" si="75"/>
        <v>нд</v>
      </c>
      <c r="U113" s="150" t="str">
        <f t="shared" si="76"/>
        <v>нд</v>
      </c>
      <c r="V113" s="163" t="str">
        <f t="shared" si="77"/>
        <v>нд</v>
      </c>
      <c r="W113" s="164" t="str">
        <f t="shared" si="78"/>
        <v>нд</v>
      </c>
      <c r="X113" s="80" t="s">
        <v>24</v>
      </c>
    </row>
    <row r="114" spans="1:24" ht="31.5" x14ac:dyDescent="0.25">
      <c r="A114" s="71" t="s">
        <v>206</v>
      </c>
      <c r="B114" s="25" t="s">
        <v>225</v>
      </c>
      <c r="C114" s="40" t="s">
        <v>226</v>
      </c>
      <c r="D114" s="106" t="str">
        <f t="shared" si="87"/>
        <v>нд</v>
      </c>
      <c r="E114" s="7" t="str">
        <f t="shared" si="95"/>
        <v>нд</v>
      </c>
      <c r="F114" s="7" t="str">
        <f t="shared" si="95"/>
        <v>нд</v>
      </c>
      <c r="G114" s="80" t="str">
        <f t="shared" si="95"/>
        <v>нд</v>
      </c>
      <c r="H114" s="40" t="s">
        <v>24</v>
      </c>
      <c r="I114" s="80" t="str">
        <f t="shared" si="94"/>
        <v>нд</v>
      </c>
      <c r="J114" s="7" t="str">
        <f t="shared" si="96"/>
        <v>нд</v>
      </c>
      <c r="K114" s="7" t="str">
        <f t="shared" si="97"/>
        <v>нд</v>
      </c>
      <c r="L114" s="7" t="str">
        <f t="shared" si="99"/>
        <v>нд</v>
      </c>
      <c r="M114" s="136" t="s">
        <v>24</v>
      </c>
      <c r="N114" s="163" t="str">
        <f t="shared" si="69"/>
        <v>нд</v>
      </c>
      <c r="O114" s="162" t="str">
        <f t="shared" si="70"/>
        <v>нд</v>
      </c>
      <c r="P114" s="163" t="str">
        <f t="shared" si="71"/>
        <v>нд</v>
      </c>
      <c r="Q114" s="162" t="str">
        <f t="shared" si="72"/>
        <v>нд</v>
      </c>
      <c r="R114" s="163" t="str">
        <f t="shared" si="73"/>
        <v>нд</v>
      </c>
      <c r="S114" s="162" t="str">
        <f t="shared" si="74"/>
        <v>нд</v>
      </c>
      <c r="T114" s="163" t="str">
        <f t="shared" si="75"/>
        <v>нд</v>
      </c>
      <c r="U114" s="150" t="str">
        <f t="shared" si="76"/>
        <v>нд</v>
      </c>
      <c r="V114" s="163" t="str">
        <f t="shared" si="77"/>
        <v>нд</v>
      </c>
      <c r="W114" s="164" t="str">
        <f t="shared" si="78"/>
        <v>нд</v>
      </c>
      <c r="X114" s="80" t="s">
        <v>24</v>
      </c>
    </row>
    <row r="115" spans="1:24" ht="31.5" x14ac:dyDescent="0.25">
      <c r="A115" s="71" t="s">
        <v>206</v>
      </c>
      <c r="B115" s="25" t="s">
        <v>227</v>
      </c>
      <c r="C115" s="40" t="s">
        <v>228</v>
      </c>
      <c r="D115" s="106" t="str">
        <f t="shared" si="87"/>
        <v>нд</v>
      </c>
      <c r="E115" s="7" t="str">
        <f t="shared" si="95"/>
        <v>нд</v>
      </c>
      <c r="F115" s="7" t="str">
        <f t="shared" si="95"/>
        <v>нд</v>
      </c>
      <c r="G115" s="80" t="str">
        <f t="shared" si="95"/>
        <v>нд</v>
      </c>
      <c r="H115" s="40" t="s">
        <v>24</v>
      </c>
      <c r="I115" s="80" t="str">
        <f t="shared" si="94"/>
        <v>нд</v>
      </c>
      <c r="J115" s="7" t="str">
        <f t="shared" si="96"/>
        <v>нд</v>
      </c>
      <c r="K115" s="7" t="str">
        <f t="shared" si="97"/>
        <v>нд</v>
      </c>
      <c r="L115" s="7" t="str">
        <f t="shared" si="99"/>
        <v>нд</v>
      </c>
      <c r="M115" s="136" t="s">
        <v>24</v>
      </c>
      <c r="N115" s="163" t="str">
        <f t="shared" si="69"/>
        <v>нд</v>
      </c>
      <c r="O115" s="162" t="str">
        <f t="shared" si="70"/>
        <v>нд</v>
      </c>
      <c r="P115" s="163" t="str">
        <f t="shared" si="71"/>
        <v>нд</v>
      </c>
      <c r="Q115" s="162" t="str">
        <f t="shared" si="72"/>
        <v>нд</v>
      </c>
      <c r="R115" s="163" t="str">
        <f t="shared" si="73"/>
        <v>нд</v>
      </c>
      <c r="S115" s="162" t="str">
        <f t="shared" si="74"/>
        <v>нд</v>
      </c>
      <c r="T115" s="163" t="str">
        <f t="shared" si="75"/>
        <v>нд</v>
      </c>
      <c r="U115" s="150" t="str">
        <f t="shared" si="76"/>
        <v>нд</v>
      </c>
      <c r="V115" s="163" t="str">
        <f t="shared" si="77"/>
        <v>нд</v>
      </c>
      <c r="W115" s="164" t="str">
        <f t="shared" si="78"/>
        <v>нд</v>
      </c>
      <c r="X115" s="80" t="s">
        <v>24</v>
      </c>
    </row>
    <row r="116" spans="1:24" ht="31.5" x14ac:dyDescent="0.25">
      <c r="A116" s="71" t="s">
        <v>206</v>
      </c>
      <c r="B116" s="25" t="s">
        <v>229</v>
      </c>
      <c r="C116" s="40" t="s">
        <v>230</v>
      </c>
      <c r="D116" s="106" t="str">
        <f t="shared" si="87"/>
        <v>нд</v>
      </c>
      <c r="E116" s="7" t="str">
        <f t="shared" si="95"/>
        <v>нд</v>
      </c>
      <c r="F116" s="7" t="str">
        <f t="shared" si="95"/>
        <v>нд</v>
      </c>
      <c r="G116" s="80" t="str">
        <f t="shared" si="95"/>
        <v>нд</v>
      </c>
      <c r="H116" s="40" t="s">
        <v>24</v>
      </c>
      <c r="I116" s="80" t="str">
        <f t="shared" si="94"/>
        <v>нд</v>
      </c>
      <c r="J116" s="7" t="str">
        <f t="shared" si="96"/>
        <v>нд</v>
      </c>
      <c r="K116" s="7" t="str">
        <f t="shared" si="97"/>
        <v>нд</v>
      </c>
      <c r="L116" s="7" t="str">
        <f t="shared" si="99"/>
        <v>нд</v>
      </c>
      <c r="M116" s="136" t="s">
        <v>24</v>
      </c>
      <c r="N116" s="163" t="str">
        <f t="shared" si="69"/>
        <v>нд</v>
      </c>
      <c r="O116" s="162" t="str">
        <f t="shared" si="70"/>
        <v>нд</v>
      </c>
      <c r="P116" s="163" t="str">
        <f t="shared" si="71"/>
        <v>нд</v>
      </c>
      <c r="Q116" s="162" t="str">
        <f t="shared" si="72"/>
        <v>нд</v>
      </c>
      <c r="R116" s="163" t="str">
        <f t="shared" si="73"/>
        <v>нд</v>
      </c>
      <c r="S116" s="162" t="str">
        <f t="shared" si="74"/>
        <v>нд</v>
      </c>
      <c r="T116" s="163" t="str">
        <f t="shared" si="75"/>
        <v>нд</v>
      </c>
      <c r="U116" s="150" t="str">
        <f t="shared" si="76"/>
        <v>нд</v>
      </c>
      <c r="V116" s="163" t="str">
        <f t="shared" si="77"/>
        <v>нд</v>
      </c>
      <c r="W116" s="164" t="str">
        <f t="shared" si="78"/>
        <v>нд</v>
      </c>
      <c r="X116" s="80" t="s">
        <v>24</v>
      </c>
    </row>
    <row r="117" spans="1:24" x14ac:dyDescent="0.25">
      <c r="A117" s="71" t="s">
        <v>206</v>
      </c>
      <c r="B117" s="25" t="s">
        <v>231</v>
      </c>
      <c r="C117" s="40" t="s">
        <v>232</v>
      </c>
      <c r="D117" s="106" t="str">
        <f t="shared" si="87"/>
        <v>нд</v>
      </c>
      <c r="E117" s="7" t="str">
        <f t="shared" si="95"/>
        <v>нд</v>
      </c>
      <c r="F117" s="7" t="str">
        <f t="shared" si="95"/>
        <v>нд</v>
      </c>
      <c r="G117" s="80" t="str">
        <f t="shared" si="95"/>
        <v>нд</v>
      </c>
      <c r="H117" s="40" t="s">
        <v>24</v>
      </c>
      <c r="I117" s="80" t="str">
        <f t="shared" si="94"/>
        <v>нд</v>
      </c>
      <c r="J117" s="7" t="str">
        <f t="shared" si="96"/>
        <v>нд</v>
      </c>
      <c r="K117" s="7" t="str">
        <f t="shared" si="97"/>
        <v>нд</v>
      </c>
      <c r="L117" s="7" t="str">
        <f t="shared" si="99"/>
        <v>нд</v>
      </c>
      <c r="M117" s="136" t="s">
        <v>24</v>
      </c>
      <c r="N117" s="163" t="str">
        <f t="shared" si="69"/>
        <v>нд</v>
      </c>
      <c r="O117" s="162" t="str">
        <f t="shared" si="70"/>
        <v>нд</v>
      </c>
      <c r="P117" s="163" t="str">
        <f t="shared" si="71"/>
        <v>нд</v>
      </c>
      <c r="Q117" s="162" t="str">
        <f t="shared" si="72"/>
        <v>нд</v>
      </c>
      <c r="R117" s="163" t="str">
        <f t="shared" si="73"/>
        <v>нд</v>
      </c>
      <c r="S117" s="162" t="str">
        <f t="shared" si="74"/>
        <v>нд</v>
      </c>
      <c r="T117" s="163" t="str">
        <f t="shared" si="75"/>
        <v>нд</v>
      </c>
      <c r="U117" s="150" t="str">
        <f t="shared" si="76"/>
        <v>нд</v>
      </c>
      <c r="V117" s="163" t="str">
        <f t="shared" si="77"/>
        <v>нд</v>
      </c>
      <c r="W117" s="164" t="str">
        <f t="shared" si="78"/>
        <v>нд</v>
      </c>
      <c r="X117" s="80" t="s">
        <v>24</v>
      </c>
    </row>
    <row r="118" spans="1:24" x14ac:dyDescent="0.25">
      <c r="A118" s="71" t="s">
        <v>206</v>
      </c>
      <c r="B118" s="25" t="s">
        <v>233</v>
      </c>
      <c r="C118" s="40" t="s">
        <v>234</v>
      </c>
      <c r="D118" s="106" t="str">
        <f t="shared" si="87"/>
        <v>нд</v>
      </c>
      <c r="E118" s="7" t="str">
        <f t="shared" si="95"/>
        <v>нд</v>
      </c>
      <c r="F118" s="7" t="str">
        <f t="shared" si="95"/>
        <v>нд</v>
      </c>
      <c r="G118" s="80" t="str">
        <f t="shared" si="95"/>
        <v>нд</v>
      </c>
      <c r="H118" s="40" t="s">
        <v>24</v>
      </c>
      <c r="I118" s="80" t="str">
        <f t="shared" si="94"/>
        <v>нд</v>
      </c>
      <c r="J118" s="7" t="str">
        <f t="shared" si="96"/>
        <v>нд</v>
      </c>
      <c r="K118" s="7" t="str">
        <f t="shared" si="97"/>
        <v>нд</v>
      </c>
      <c r="L118" s="7" t="str">
        <f t="shared" si="99"/>
        <v>нд</v>
      </c>
      <c r="M118" s="136" t="s">
        <v>24</v>
      </c>
      <c r="N118" s="163" t="str">
        <f t="shared" si="69"/>
        <v>нд</v>
      </c>
      <c r="O118" s="162" t="str">
        <f t="shared" si="70"/>
        <v>нд</v>
      </c>
      <c r="P118" s="163" t="str">
        <f t="shared" si="71"/>
        <v>нд</v>
      </c>
      <c r="Q118" s="162" t="str">
        <f t="shared" si="72"/>
        <v>нд</v>
      </c>
      <c r="R118" s="163" t="str">
        <f t="shared" si="73"/>
        <v>нд</v>
      </c>
      <c r="S118" s="162" t="str">
        <f t="shared" si="74"/>
        <v>нд</v>
      </c>
      <c r="T118" s="163" t="str">
        <f t="shared" si="75"/>
        <v>нд</v>
      </c>
      <c r="U118" s="150" t="str">
        <f t="shared" si="76"/>
        <v>нд</v>
      </c>
      <c r="V118" s="163" t="str">
        <f t="shared" si="77"/>
        <v>нд</v>
      </c>
      <c r="W118" s="164" t="str">
        <f t="shared" si="78"/>
        <v>нд</v>
      </c>
      <c r="X118" s="80" t="s">
        <v>24</v>
      </c>
    </row>
    <row r="119" spans="1:24" ht="31.5" x14ac:dyDescent="0.25">
      <c r="A119" s="71" t="s">
        <v>206</v>
      </c>
      <c r="B119" s="25" t="s">
        <v>235</v>
      </c>
      <c r="C119" s="40" t="s">
        <v>236</v>
      </c>
      <c r="D119" s="106" t="str">
        <f t="shared" si="87"/>
        <v>нд</v>
      </c>
      <c r="E119" s="7" t="str">
        <f t="shared" si="95"/>
        <v>нд</v>
      </c>
      <c r="F119" s="7" t="str">
        <f t="shared" si="95"/>
        <v>нд</v>
      </c>
      <c r="G119" s="80" t="str">
        <f t="shared" si="95"/>
        <v>нд</v>
      </c>
      <c r="H119" s="40" t="s">
        <v>24</v>
      </c>
      <c r="I119" s="80" t="str">
        <f t="shared" si="94"/>
        <v>нд</v>
      </c>
      <c r="J119" s="7" t="str">
        <f t="shared" si="96"/>
        <v>нд</v>
      </c>
      <c r="K119" s="7" t="str">
        <f t="shared" si="97"/>
        <v>нд</v>
      </c>
      <c r="L119" s="7" t="str">
        <f t="shared" si="99"/>
        <v>нд</v>
      </c>
      <c r="M119" s="136" t="s">
        <v>24</v>
      </c>
      <c r="N119" s="163" t="str">
        <f t="shared" si="69"/>
        <v>нд</v>
      </c>
      <c r="O119" s="162" t="str">
        <f t="shared" si="70"/>
        <v>нд</v>
      </c>
      <c r="P119" s="163" t="str">
        <f t="shared" si="71"/>
        <v>нд</v>
      </c>
      <c r="Q119" s="162" t="str">
        <f t="shared" si="72"/>
        <v>нд</v>
      </c>
      <c r="R119" s="163" t="str">
        <f t="shared" si="73"/>
        <v>нд</v>
      </c>
      <c r="S119" s="162" t="str">
        <f t="shared" si="74"/>
        <v>нд</v>
      </c>
      <c r="T119" s="163" t="str">
        <f t="shared" si="75"/>
        <v>нд</v>
      </c>
      <c r="U119" s="150" t="str">
        <f t="shared" si="76"/>
        <v>нд</v>
      </c>
      <c r="V119" s="163" t="str">
        <f t="shared" si="77"/>
        <v>нд</v>
      </c>
      <c r="W119" s="164" t="str">
        <f t="shared" si="78"/>
        <v>нд</v>
      </c>
      <c r="X119" s="80" t="s">
        <v>24</v>
      </c>
    </row>
    <row r="120" spans="1:24" ht="31.5" x14ac:dyDescent="0.25">
      <c r="A120" s="71" t="s">
        <v>206</v>
      </c>
      <c r="B120" s="25" t="s">
        <v>237</v>
      </c>
      <c r="C120" s="40" t="s">
        <v>238</v>
      </c>
      <c r="D120" s="106" t="str">
        <f t="shared" si="87"/>
        <v>нд</v>
      </c>
      <c r="E120" s="7" t="str">
        <f t="shared" si="95"/>
        <v>нд</v>
      </c>
      <c r="F120" s="7" t="str">
        <f t="shared" si="95"/>
        <v>нд</v>
      </c>
      <c r="G120" s="80" t="str">
        <f t="shared" si="95"/>
        <v>нд</v>
      </c>
      <c r="H120" s="40" t="s">
        <v>24</v>
      </c>
      <c r="I120" s="80" t="str">
        <f t="shared" si="94"/>
        <v>нд</v>
      </c>
      <c r="J120" s="7" t="str">
        <f t="shared" si="96"/>
        <v>нд</v>
      </c>
      <c r="K120" s="7" t="str">
        <f t="shared" si="97"/>
        <v>нд</v>
      </c>
      <c r="L120" s="7" t="str">
        <f t="shared" si="99"/>
        <v>нд</v>
      </c>
      <c r="M120" s="136" t="s">
        <v>24</v>
      </c>
      <c r="N120" s="163" t="str">
        <f t="shared" si="69"/>
        <v>нд</v>
      </c>
      <c r="O120" s="162" t="str">
        <f t="shared" si="70"/>
        <v>нд</v>
      </c>
      <c r="P120" s="163" t="str">
        <f t="shared" si="71"/>
        <v>нд</v>
      </c>
      <c r="Q120" s="162" t="str">
        <f t="shared" si="72"/>
        <v>нд</v>
      </c>
      <c r="R120" s="163" t="str">
        <f t="shared" si="73"/>
        <v>нд</v>
      </c>
      <c r="S120" s="162" t="str">
        <f t="shared" si="74"/>
        <v>нд</v>
      </c>
      <c r="T120" s="163" t="str">
        <f t="shared" si="75"/>
        <v>нд</v>
      </c>
      <c r="U120" s="150" t="str">
        <f t="shared" si="76"/>
        <v>нд</v>
      </c>
      <c r="V120" s="163" t="str">
        <f t="shared" si="77"/>
        <v>нд</v>
      </c>
      <c r="W120" s="164" t="str">
        <f t="shared" si="78"/>
        <v>нд</v>
      </c>
      <c r="X120" s="80" t="s">
        <v>24</v>
      </c>
    </row>
    <row r="121" spans="1:24" ht="31.5" x14ac:dyDescent="0.25">
      <c r="A121" s="71" t="s">
        <v>206</v>
      </c>
      <c r="B121" s="25" t="s">
        <v>239</v>
      </c>
      <c r="C121" s="40" t="s">
        <v>240</v>
      </c>
      <c r="D121" s="106" t="str">
        <f t="shared" si="87"/>
        <v>нд</v>
      </c>
      <c r="E121" s="7" t="str">
        <f t="shared" si="95"/>
        <v>нд</v>
      </c>
      <c r="F121" s="7" t="str">
        <f t="shared" si="95"/>
        <v>нд</v>
      </c>
      <c r="G121" s="80" t="str">
        <f t="shared" si="95"/>
        <v>нд</v>
      </c>
      <c r="H121" s="40" t="s">
        <v>24</v>
      </c>
      <c r="I121" s="80" t="str">
        <f t="shared" si="94"/>
        <v>нд</v>
      </c>
      <c r="J121" s="7" t="str">
        <f t="shared" si="96"/>
        <v>нд</v>
      </c>
      <c r="K121" s="7" t="str">
        <f t="shared" si="97"/>
        <v>нд</v>
      </c>
      <c r="L121" s="7" t="str">
        <f t="shared" si="99"/>
        <v>нд</v>
      </c>
      <c r="M121" s="136" t="s">
        <v>24</v>
      </c>
      <c r="N121" s="163" t="str">
        <f t="shared" si="69"/>
        <v>нд</v>
      </c>
      <c r="O121" s="162" t="str">
        <f t="shared" si="70"/>
        <v>нд</v>
      </c>
      <c r="P121" s="163" t="str">
        <f t="shared" si="71"/>
        <v>нд</v>
      </c>
      <c r="Q121" s="162" t="str">
        <f t="shared" si="72"/>
        <v>нд</v>
      </c>
      <c r="R121" s="163" t="str">
        <f t="shared" si="73"/>
        <v>нд</v>
      </c>
      <c r="S121" s="162" t="str">
        <f t="shared" si="74"/>
        <v>нд</v>
      </c>
      <c r="T121" s="163" t="str">
        <f t="shared" si="75"/>
        <v>нд</v>
      </c>
      <c r="U121" s="150" t="str">
        <f t="shared" si="76"/>
        <v>нд</v>
      </c>
      <c r="V121" s="163" t="str">
        <f t="shared" si="77"/>
        <v>нд</v>
      </c>
      <c r="W121" s="164" t="str">
        <f t="shared" si="78"/>
        <v>нд</v>
      </c>
      <c r="X121" s="80" t="s">
        <v>24</v>
      </c>
    </row>
    <row r="122" spans="1:24" ht="31.5" x14ac:dyDescent="0.25">
      <c r="A122" s="71" t="s">
        <v>206</v>
      </c>
      <c r="B122" s="25" t="s">
        <v>241</v>
      </c>
      <c r="C122" s="40" t="s">
        <v>242</v>
      </c>
      <c r="D122" s="106" t="str">
        <f t="shared" si="87"/>
        <v>нд</v>
      </c>
      <c r="E122" s="7" t="str">
        <f t="shared" si="95"/>
        <v>нд</v>
      </c>
      <c r="F122" s="7" t="str">
        <f t="shared" si="95"/>
        <v>нд</v>
      </c>
      <c r="G122" s="80" t="str">
        <f t="shared" si="95"/>
        <v>нд</v>
      </c>
      <c r="H122" s="40" t="s">
        <v>24</v>
      </c>
      <c r="I122" s="80" t="str">
        <f t="shared" si="94"/>
        <v>нд</v>
      </c>
      <c r="J122" s="7" t="str">
        <f t="shared" si="96"/>
        <v>нд</v>
      </c>
      <c r="K122" s="7" t="str">
        <f t="shared" si="97"/>
        <v>нд</v>
      </c>
      <c r="L122" s="7" t="str">
        <f t="shared" si="99"/>
        <v>нд</v>
      </c>
      <c r="M122" s="136" t="s">
        <v>24</v>
      </c>
      <c r="N122" s="163" t="str">
        <f t="shared" si="69"/>
        <v>нд</v>
      </c>
      <c r="O122" s="162" t="str">
        <f t="shared" si="70"/>
        <v>нд</v>
      </c>
      <c r="P122" s="163" t="str">
        <f t="shared" si="71"/>
        <v>нд</v>
      </c>
      <c r="Q122" s="162" t="str">
        <f t="shared" si="72"/>
        <v>нд</v>
      </c>
      <c r="R122" s="163" t="str">
        <f t="shared" si="73"/>
        <v>нд</v>
      </c>
      <c r="S122" s="162" t="str">
        <f t="shared" si="74"/>
        <v>нд</v>
      </c>
      <c r="T122" s="163" t="str">
        <f t="shared" si="75"/>
        <v>нд</v>
      </c>
      <c r="U122" s="150" t="str">
        <f t="shared" si="76"/>
        <v>нд</v>
      </c>
      <c r="V122" s="163" t="str">
        <f t="shared" si="77"/>
        <v>нд</v>
      </c>
      <c r="W122" s="164" t="str">
        <f t="shared" si="78"/>
        <v>нд</v>
      </c>
      <c r="X122" s="80" t="s">
        <v>24</v>
      </c>
    </row>
    <row r="123" spans="1:24" ht="31.5" x14ac:dyDescent="0.25">
      <c r="A123" s="71" t="s">
        <v>206</v>
      </c>
      <c r="B123" s="25" t="s">
        <v>243</v>
      </c>
      <c r="C123" s="40" t="s">
        <v>244</v>
      </c>
      <c r="D123" s="106" t="str">
        <f t="shared" si="87"/>
        <v>нд</v>
      </c>
      <c r="E123" s="7" t="str">
        <f t="shared" si="95"/>
        <v>нд</v>
      </c>
      <c r="F123" s="7" t="str">
        <f t="shared" si="95"/>
        <v>нд</v>
      </c>
      <c r="G123" s="80" t="str">
        <f t="shared" si="95"/>
        <v>нд</v>
      </c>
      <c r="H123" s="40" t="s">
        <v>24</v>
      </c>
      <c r="I123" s="80" t="str">
        <f t="shared" si="94"/>
        <v>нд</v>
      </c>
      <c r="J123" s="7" t="str">
        <f t="shared" si="96"/>
        <v>нд</v>
      </c>
      <c r="K123" s="7" t="str">
        <f t="shared" si="97"/>
        <v>нд</v>
      </c>
      <c r="L123" s="7" t="str">
        <f t="shared" si="99"/>
        <v>нд</v>
      </c>
      <c r="M123" s="136" t="s">
        <v>24</v>
      </c>
      <c r="N123" s="163" t="str">
        <f t="shared" si="69"/>
        <v>нд</v>
      </c>
      <c r="O123" s="162" t="str">
        <f t="shared" si="70"/>
        <v>нд</v>
      </c>
      <c r="P123" s="163" t="str">
        <f t="shared" si="71"/>
        <v>нд</v>
      </c>
      <c r="Q123" s="162" t="str">
        <f t="shared" si="72"/>
        <v>нд</v>
      </c>
      <c r="R123" s="163" t="str">
        <f t="shared" si="73"/>
        <v>нд</v>
      </c>
      <c r="S123" s="162" t="str">
        <f t="shared" si="74"/>
        <v>нд</v>
      </c>
      <c r="T123" s="163" t="str">
        <f t="shared" si="75"/>
        <v>нд</v>
      </c>
      <c r="U123" s="150" t="str">
        <f t="shared" si="76"/>
        <v>нд</v>
      </c>
      <c r="V123" s="163" t="str">
        <f t="shared" si="77"/>
        <v>нд</v>
      </c>
      <c r="W123" s="164" t="str">
        <f t="shared" si="78"/>
        <v>нд</v>
      </c>
      <c r="X123" s="80" t="s">
        <v>24</v>
      </c>
    </row>
    <row r="124" spans="1:24" ht="31.5" x14ac:dyDescent="0.25">
      <c r="A124" s="71" t="s">
        <v>206</v>
      </c>
      <c r="B124" s="25" t="s">
        <v>245</v>
      </c>
      <c r="C124" s="40" t="s">
        <v>246</v>
      </c>
      <c r="D124" s="106" t="str">
        <f t="shared" si="87"/>
        <v>нд</v>
      </c>
      <c r="E124" s="7" t="str">
        <f t="shared" si="95"/>
        <v>нд</v>
      </c>
      <c r="F124" s="7" t="str">
        <f t="shared" si="95"/>
        <v>нд</v>
      </c>
      <c r="G124" s="80" t="str">
        <f t="shared" si="95"/>
        <v>нд</v>
      </c>
      <c r="H124" s="40" t="s">
        <v>24</v>
      </c>
      <c r="I124" s="80" t="str">
        <f t="shared" si="94"/>
        <v>нд</v>
      </c>
      <c r="J124" s="7" t="str">
        <f t="shared" si="96"/>
        <v>нд</v>
      </c>
      <c r="K124" s="7" t="str">
        <f t="shared" si="97"/>
        <v>нд</v>
      </c>
      <c r="L124" s="7" t="str">
        <f t="shared" si="99"/>
        <v>нд</v>
      </c>
      <c r="M124" s="136" t="s">
        <v>24</v>
      </c>
      <c r="N124" s="163" t="str">
        <f t="shared" si="69"/>
        <v>нд</v>
      </c>
      <c r="O124" s="162" t="str">
        <f t="shared" si="70"/>
        <v>нд</v>
      </c>
      <c r="P124" s="163" t="str">
        <f t="shared" si="71"/>
        <v>нд</v>
      </c>
      <c r="Q124" s="162" t="str">
        <f t="shared" si="72"/>
        <v>нд</v>
      </c>
      <c r="R124" s="163" t="str">
        <f t="shared" si="73"/>
        <v>нд</v>
      </c>
      <c r="S124" s="162" t="str">
        <f t="shared" si="74"/>
        <v>нд</v>
      </c>
      <c r="T124" s="163" t="str">
        <f t="shared" si="75"/>
        <v>нд</v>
      </c>
      <c r="U124" s="150" t="str">
        <f t="shared" si="76"/>
        <v>нд</v>
      </c>
      <c r="V124" s="163" t="str">
        <f t="shared" si="77"/>
        <v>нд</v>
      </c>
      <c r="W124" s="164" t="str">
        <f t="shared" si="78"/>
        <v>нд</v>
      </c>
      <c r="X124" s="80" t="s">
        <v>24</v>
      </c>
    </row>
    <row r="125" spans="1:24" x14ac:dyDescent="0.25">
      <c r="A125" s="71" t="s">
        <v>206</v>
      </c>
      <c r="B125" s="25" t="s">
        <v>247</v>
      </c>
      <c r="C125" s="40" t="s">
        <v>248</v>
      </c>
      <c r="D125" s="106" t="str">
        <f t="shared" si="87"/>
        <v>нд</v>
      </c>
      <c r="E125" s="7" t="str">
        <f t="shared" ref="E125:G126" si="100">IF(NOT(SUM(AO125,AY125,BI125)=0),SUM(AO125,AY125,BI125),"нд")</f>
        <v>нд</v>
      </c>
      <c r="F125" s="7" t="str">
        <f t="shared" si="100"/>
        <v>нд</v>
      </c>
      <c r="G125" s="80" t="str">
        <f t="shared" si="100"/>
        <v>нд</v>
      </c>
      <c r="H125" s="40" t="s">
        <v>24</v>
      </c>
      <c r="I125" s="80" t="str">
        <f t="shared" si="94"/>
        <v>нд</v>
      </c>
      <c r="J125" s="7" t="str">
        <f t="shared" si="96"/>
        <v>нд</v>
      </c>
      <c r="K125" s="7" t="str">
        <f t="shared" si="97"/>
        <v>нд</v>
      </c>
      <c r="L125" s="7" t="str">
        <f t="shared" si="99"/>
        <v>нд</v>
      </c>
      <c r="M125" s="136" t="s">
        <v>24</v>
      </c>
      <c r="N125" s="163" t="str">
        <f t="shared" si="69"/>
        <v>нд</v>
      </c>
      <c r="O125" s="162" t="str">
        <f t="shared" si="70"/>
        <v>нд</v>
      </c>
      <c r="P125" s="163" t="str">
        <f t="shared" si="71"/>
        <v>нд</v>
      </c>
      <c r="Q125" s="162" t="str">
        <f t="shared" si="72"/>
        <v>нд</v>
      </c>
      <c r="R125" s="163" t="str">
        <f t="shared" si="73"/>
        <v>нд</v>
      </c>
      <c r="S125" s="162" t="str">
        <f t="shared" si="74"/>
        <v>нд</v>
      </c>
      <c r="T125" s="163" t="str">
        <f t="shared" si="75"/>
        <v>нд</v>
      </c>
      <c r="U125" s="150" t="str">
        <f t="shared" si="76"/>
        <v>нд</v>
      </c>
      <c r="V125" s="163" t="str">
        <f t="shared" si="77"/>
        <v>нд</v>
      </c>
      <c r="W125" s="164" t="str">
        <f t="shared" si="78"/>
        <v>нд</v>
      </c>
      <c r="X125" s="80" t="s">
        <v>24</v>
      </c>
    </row>
    <row r="126" spans="1:24" x14ac:dyDescent="0.25">
      <c r="A126" s="71" t="s">
        <v>206</v>
      </c>
      <c r="B126" s="25" t="s">
        <v>249</v>
      </c>
      <c r="C126" s="40" t="s">
        <v>250</v>
      </c>
      <c r="D126" s="106" t="str">
        <f t="shared" si="87"/>
        <v>нд</v>
      </c>
      <c r="E126" s="7" t="str">
        <f t="shared" si="100"/>
        <v>нд</v>
      </c>
      <c r="F126" s="7" t="str">
        <f t="shared" si="100"/>
        <v>нд</v>
      </c>
      <c r="G126" s="80" t="str">
        <f t="shared" si="100"/>
        <v>нд</v>
      </c>
      <c r="H126" s="40" t="s">
        <v>24</v>
      </c>
      <c r="I126" s="80" t="str">
        <f t="shared" si="94"/>
        <v>нд</v>
      </c>
      <c r="J126" s="7" t="str">
        <f t="shared" si="96"/>
        <v>нд</v>
      </c>
      <c r="K126" s="7" t="str">
        <f t="shared" si="97"/>
        <v>нд</v>
      </c>
      <c r="L126" s="7" t="str">
        <f t="shared" si="99"/>
        <v>нд</v>
      </c>
      <c r="M126" s="136" t="s">
        <v>24</v>
      </c>
      <c r="N126" s="163" t="str">
        <f t="shared" si="69"/>
        <v>нд</v>
      </c>
      <c r="O126" s="162" t="str">
        <f t="shared" si="70"/>
        <v>нд</v>
      </c>
      <c r="P126" s="163" t="str">
        <f t="shared" si="71"/>
        <v>нд</v>
      </c>
      <c r="Q126" s="162" t="str">
        <f t="shared" si="72"/>
        <v>нд</v>
      </c>
      <c r="R126" s="163" t="str">
        <f t="shared" si="73"/>
        <v>нд</v>
      </c>
      <c r="S126" s="162" t="str">
        <f t="shared" si="74"/>
        <v>нд</v>
      </c>
      <c r="T126" s="163" t="str">
        <f t="shared" si="75"/>
        <v>нд</v>
      </c>
      <c r="U126" s="150" t="str">
        <f t="shared" si="76"/>
        <v>нд</v>
      </c>
      <c r="V126" s="163" t="str">
        <f t="shared" si="77"/>
        <v>нд</v>
      </c>
      <c r="W126" s="164" t="str">
        <f t="shared" si="78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1">IF(NOT(SUM(D128)=0),SUM(D128),"нд")</f>
        <v>нд</v>
      </c>
      <c r="E127" s="61" t="str">
        <f t="shared" si="101"/>
        <v>нд</v>
      </c>
      <c r="F127" s="61" t="str">
        <f t="shared" si="101"/>
        <v>нд</v>
      </c>
      <c r="G127" s="61" t="str">
        <f t="shared" si="101"/>
        <v>нд</v>
      </c>
      <c r="H127" s="38" t="str">
        <f t="shared" si="101"/>
        <v>нд</v>
      </c>
      <c r="I127" s="61" t="str">
        <f t="shared" si="101"/>
        <v>нд</v>
      </c>
      <c r="J127" s="61" t="str">
        <f t="shared" si="101"/>
        <v>нд</v>
      </c>
      <c r="K127" s="61" t="str">
        <f t="shared" si="101"/>
        <v>нд</v>
      </c>
      <c r="L127" s="61" t="str">
        <f t="shared" si="101"/>
        <v>нд</v>
      </c>
      <c r="M127" s="135" t="str">
        <f t="shared" si="101"/>
        <v>нд</v>
      </c>
      <c r="N127" s="61" t="str">
        <f t="shared" si="69"/>
        <v>нд</v>
      </c>
      <c r="O127" s="61" t="str">
        <f t="shared" si="70"/>
        <v>нд</v>
      </c>
      <c r="P127" s="61" t="str">
        <f t="shared" si="71"/>
        <v>нд</v>
      </c>
      <c r="Q127" s="61" t="str">
        <f t="shared" si="72"/>
        <v>нд</v>
      </c>
      <c r="R127" s="61" t="str">
        <f t="shared" si="73"/>
        <v>нд</v>
      </c>
      <c r="S127" s="61" t="str">
        <f t="shared" si="74"/>
        <v>нд</v>
      </c>
      <c r="T127" s="61" t="str">
        <f t="shared" si="75"/>
        <v>нд</v>
      </c>
      <c r="U127" s="155" t="str">
        <f t="shared" si="76"/>
        <v>нд</v>
      </c>
      <c r="V127" s="61" t="str">
        <f t="shared" si="77"/>
        <v>нд</v>
      </c>
      <c r="W127" s="61" t="str">
        <f t="shared" si="78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6" t="s">
        <v>24</v>
      </c>
      <c r="N128" s="7" t="str">
        <f t="shared" si="69"/>
        <v>нд</v>
      </c>
      <c r="O128" s="7" t="str">
        <f t="shared" si="70"/>
        <v>нд</v>
      </c>
      <c r="P128" s="7" t="str">
        <f t="shared" si="71"/>
        <v>нд</v>
      </c>
      <c r="Q128" s="7" t="str">
        <f t="shared" si="72"/>
        <v>нд</v>
      </c>
      <c r="R128" s="7" t="str">
        <f t="shared" si="73"/>
        <v>нд</v>
      </c>
      <c r="S128" s="7" t="str">
        <f t="shared" si="74"/>
        <v>нд</v>
      </c>
      <c r="T128" s="7" t="str">
        <f t="shared" si="75"/>
        <v>нд</v>
      </c>
      <c r="U128" s="156" t="str">
        <f t="shared" si="76"/>
        <v>нд</v>
      </c>
      <c r="V128" s="7" t="str">
        <f t="shared" si="77"/>
        <v>нд</v>
      </c>
      <c r="W128" s="7" t="str">
        <f t="shared" si="78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2">IF(NOT(SUM(D130,D132,D134,D136,D138,D140,D147,D149)=0),SUM(D130,D132,D134,D136,D138,D140,D147,D149),"нд")</f>
        <v>17.393999999999998</v>
      </c>
      <c r="E129" s="78" t="str">
        <f t="shared" si="102"/>
        <v>нд</v>
      </c>
      <c r="F129" s="78" t="str">
        <f t="shared" si="102"/>
        <v>нд</v>
      </c>
      <c r="G129" s="78">
        <f t="shared" si="102"/>
        <v>17.393999999999998</v>
      </c>
      <c r="H129" s="120" t="str">
        <f t="shared" si="102"/>
        <v>нд</v>
      </c>
      <c r="I129" s="78">
        <f t="shared" ref="I129:M129" si="103">IF(NOT(SUM(I130,I132,I134,I136,I138,I140,I147,I149)=0),SUM(I130,I132,I134,I136,I138,I140,I147,I149),"нд")</f>
        <v>6.5990000000000002</v>
      </c>
      <c r="J129" s="78" t="str">
        <f t="shared" si="103"/>
        <v>нд</v>
      </c>
      <c r="K129" s="78" t="str">
        <f t="shared" si="103"/>
        <v>нд</v>
      </c>
      <c r="L129" s="78">
        <f t="shared" si="103"/>
        <v>6.5990000000000002</v>
      </c>
      <c r="M129" s="134" t="str">
        <f t="shared" si="103"/>
        <v>нд</v>
      </c>
      <c r="N129" s="78">
        <f t="shared" si="69"/>
        <v>-10.794999999999998</v>
      </c>
      <c r="O129" s="78">
        <f t="shared" si="70"/>
        <v>-62.06</v>
      </c>
      <c r="P129" s="78" t="str">
        <f t="shared" si="71"/>
        <v>нд</v>
      </c>
      <c r="Q129" s="78" t="str">
        <f t="shared" si="72"/>
        <v>нд</v>
      </c>
      <c r="R129" s="78" t="str">
        <f t="shared" si="73"/>
        <v>нд</v>
      </c>
      <c r="S129" s="78" t="str">
        <f t="shared" si="74"/>
        <v>нд</v>
      </c>
      <c r="T129" s="78">
        <f t="shared" si="75"/>
        <v>-10.794999999999998</v>
      </c>
      <c r="U129" s="152">
        <f t="shared" si="76"/>
        <v>-62.06</v>
      </c>
      <c r="V129" s="78" t="str">
        <f t="shared" si="77"/>
        <v>нд</v>
      </c>
      <c r="W129" s="78" t="str">
        <f t="shared" si="78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04">IF(NOT(SUM(D131)=0),SUM(D131),"нд")</f>
        <v>нд</v>
      </c>
      <c r="E130" s="61" t="str">
        <f t="shared" si="104"/>
        <v>нд</v>
      </c>
      <c r="F130" s="61" t="str">
        <f t="shared" si="104"/>
        <v>нд</v>
      </c>
      <c r="G130" s="61" t="str">
        <f t="shared" si="104"/>
        <v>нд</v>
      </c>
      <c r="H130" s="38" t="str">
        <f t="shared" si="104"/>
        <v>нд</v>
      </c>
      <c r="I130" s="61" t="str">
        <f t="shared" si="104"/>
        <v>нд</v>
      </c>
      <c r="J130" s="61" t="str">
        <f t="shared" si="104"/>
        <v>нд</v>
      </c>
      <c r="K130" s="61" t="str">
        <f t="shared" si="104"/>
        <v>нд</v>
      </c>
      <c r="L130" s="61" t="str">
        <f t="shared" si="104"/>
        <v>нд</v>
      </c>
      <c r="M130" s="135" t="str">
        <f t="shared" si="104"/>
        <v>нд</v>
      </c>
      <c r="N130" s="61" t="str">
        <f t="shared" si="69"/>
        <v>нд</v>
      </c>
      <c r="O130" s="61" t="str">
        <f t="shared" si="70"/>
        <v>нд</v>
      </c>
      <c r="P130" s="61" t="str">
        <f t="shared" si="71"/>
        <v>нд</v>
      </c>
      <c r="Q130" s="61" t="str">
        <f t="shared" si="72"/>
        <v>нд</v>
      </c>
      <c r="R130" s="61" t="str">
        <f t="shared" si="73"/>
        <v>нд</v>
      </c>
      <c r="S130" s="61" t="str">
        <f t="shared" si="74"/>
        <v>нд</v>
      </c>
      <c r="T130" s="61" t="str">
        <f t="shared" si="75"/>
        <v>нд</v>
      </c>
      <c r="U130" s="155" t="str">
        <f t="shared" si="76"/>
        <v>нд</v>
      </c>
      <c r="V130" s="61" t="str">
        <f t="shared" si="77"/>
        <v>нд</v>
      </c>
      <c r="W130" s="61" t="str">
        <f t="shared" si="78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6" t="s">
        <v>24</v>
      </c>
      <c r="N131" s="7" t="str">
        <f t="shared" si="69"/>
        <v>нд</v>
      </c>
      <c r="O131" s="7" t="str">
        <f t="shared" si="70"/>
        <v>нд</v>
      </c>
      <c r="P131" s="7" t="str">
        <f t="shared" si="71"/>
        <v>нд</v>
      </c>
      <c r="Q131" s="7" t="str">
        <f t="shared" si="72"/>
        <v>нд</v>
      </c>
      <c r="R131" s="7" t="str">
        <f t="shared" si="73"/>
        <v>нд</v>
      </c>
      <c r="S131" s="7" t="str">
        <f t="shared" si="74"/>
        <v>нд</v>
      </c>
      <c r="T131" s="7" t="str">
        <f t="shared" si="75"/>
        <v>нд</v>
      </c>
      <c r="U131" s="156" t="str">
        <f t="shared" si="76"/>
        <v>нд</v>
      </c>
      <c r="V131" s="7" t="str">
        <f t="shared" si="77"/>
        <v>нд</v>
      </c>
      <c r="W131" s="7" t="str">
        <f t="shared" si="78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05">IF(NOT(SUM(D133)=0),SUM(D133),"нд")</f>
        <v>нд</v>
      </c>
      <c r="E132" s="61" t="str">
        <f t="shared" si="105"/>
        <v>нд</v>
      </c>
      <c r="F132" s="61" t="str">
        <f t="shared" si="105"/>
        <v>нд</v>
      </c>
      <c r="G132" s="61" t="str">
        <f t="shared" si="105"/>
        <v>нд</v>
      </c>
      <c r="H132" s="38" t="str">
        <f t="shared" si="105"/>
        <v>нд</v>
      </c>
      <c r="I132" s="61" t="str">
        <f t="shared" si="105"/>
        <v>нд</v>
      </c>
      <c r="J132" s="61" t="str">
        <f t="shared" si="105"/>
        <v>нд</v>
      </c>
      <c r="K132" s="61" t="str">
        <f t="shared" si="105"/>
        <v>нд</v>
      </c>
      <c r="L132" s="61" t="str">
        <f t="shared" si="105"/>
        <v>нд</v>
      </c>
      <c r="M132" s="135" t="str">
        <f t="shared" si="105"/>
        <v>нд</v>
      </c>
      <c r="N132" s="61" t="str">
        <f t="shared" si="69"/>
        <v>нд</v>
      </c>
      <c r="O132" s="61" t="str">
        <f t="shared" si="70"/>
        <v>нд</v>
      </c>
      <c r="P132" s="61" t="str">
        <f t="shared" si="71"/>
        <v>нд</v>
      </c>
      <c r="Q132" s="61" t="str">
        <f t="shared" si="72"/>
        <v>нд</v>
      </c>
      <c r="R132" s="61" t="str">
        <f t="shared" si="73"/>
        <v>нд</v>
      </c>
      <c r="S132" s="61" t="str">
        <f t="shared" si="74"/>
        <v>нд</v>
      </c>
      <c r="T132" s="61" t="str">
        <f t="shared" si="75"/>
        <v>нд</v>
      </c>
      <c r="U132" s="155" t="str">
        <f t="shared" si="76"/>
        <v>нд</v>
      </c>
      <c r="V132" s="61" t="str">
        <f t="shared" si="77"/>
        <v>нд</v>
      </c>
      <c r="W132" s="61" t="str">
        <f t="shared" si="78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6" t="s">
        <v>24</v>
      </c>
      <c r="N133" s="7" t="str">
        <f t="shared" si="69"/>
        <v>нд</v>
      </c>
      <c r="O133" s="7" t="str">
        <f t="shared" si="70"/>
        <v>нд</v>
      </c>
      <c r="P133" s="7" t="str">
        <f t="shared" si="71"/>
        <v>нд</v>
      </c>
      <c r="Q133" s="7" t="str">
        <f t="shared" si="72"/>
        <v>нд</v>
      </c>
      <c r="R133" s="7" t="str">
        <f t="shared" si="73"/>
        <v>нд</v>
      </c>
      <c r="S133" s="7" t="str">
        <f t="shared" si="74"/>
        <v>нд</v>
      </c>
      <c r="T133" s="7" t="str">
        <f t="shared" si="75"/>
        <v>нд</v>
      </c>
      <c r="U133" s="156" t="str">
        <f t="shared" si="76"/>
        <v>нд</v>
      </c>
      <c r="V133" s="7" t="str">
        <f t="shared" si="77"/>
        <v>нд</v>
      </c>
      <c r="W133" s="7" t="str">
        <f t="shared" si="78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06">IF(NOT(SUM(D135)=0),SUM(D135),"нд")</f>
        <v>нд</v>
      </c>
      <c r="E134" s="61" t="str">
        <f t="shared" si="106"/>
        <v>нд</v>
      </c>
      <c r="F134" s="61" t="str">
        <f t="shared" si="106"/>
        <v>нд</v>
      </c>
      <c r="G134" s="61" t="str">
        <f t="shared" si="106"/>
        <v>нд</v>
      </c>
      <c r="H134" s="38" t="str">
        <f t="shared" si="106"/>
        <v>нд</v>
      </c>
      <c r="I134" s="61" t="str">
        <f t="shared" si="106"/>
        <v>нд</v>
      </c>
      <c r="J134" s="61" t="str">
        <f t="shared" si="106"/>
        <v>нд</v>
      </c>
      <c r="K134" s="61" t="str">
        <f t="shared" si="106"/>
        <v>нд</v>
      </c>
      <c r="L134" s="61" t="str">
        <f t="shared" si="106"/>
        <v>нд</v>
      </c>
      <c r="M134" s="135" t="str">
        <f t="shared" si="106"/>
        <v>нд</v>
      </c>
      <c r="N134" s="61" t="str">
        <f t="shared" si="69"/>
        <v>нд</v>
      </c>
      <c r="O134" s="61" t="str">
        <f t="shared" si="70"/>
        <v>нд</v>
      </c>
      <c r="P134" s="61" t="str">
        <f t="shared" si="71"/>
        <v>нд</v>
      </c>
      <c r="Q134" s="61" t="str">
        <f t="shared" si="72"/>
        <v>нд</v>
      </c>
      <c r="R134" s="61" t="str">
        <f t="shared" si="73"/>
        <v>нд</v>
      </c>
      <c r="S134" s="61" t="str">
        <f t="shared" si="74"/>
        <v>нд</v>
      </c>
      <c r="T134" s="61" t="str">
        <f t="shared" si="75"/>
        <v>нд</v>
      </c>
      <c r="U134" s="155" t="str">
        <f t="shared" si="76"/>
        <v>нд</v>
      </c>
      <c r="V134" s="61" t="str">
        <f t="shared" si="77"/>
        <v>нд</v>
      </c>
      <c r="W134" s="61" t="str">
        <f t="shared" si="78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6" t="s">
        <v>24</v>
      </c>
      <c r="N135" s="7" t="str">
        <f t="shared" si="69"/>
        <v>нд</v>
      </c>
      <c r="O135" s="7" t="str">
        <f t="shared" si="70"/>
        <v>нд</v>
      </c>
      <c r="P135" s="7" t="str">
        <f t="shared" si="71"/>
        <v>нд</v>
      </c>
      <c r="Q135" s="7" t="str">
        <f t="shared" si="72"/>
        <v>нд</v>
      </c>
      <c r="R135" s="7" t="str">
        <f t="shared" si="73"/>
        <v>нд</v>
      </c>
      <c r="S135" s="7" t="str">
        <f t="shared" si="74"/>
        <v>нд</v>
      </c>
      <c r="T135" s="7" t="str">
        <f t="shared" si="75"/>
        <v>нд</v>
      </c>
      <c r="U135" s="156" t="str">
        <f t="shared" si="76"/>
        <v>нд</v>
      </c>
      <c r="V135" s="7" t="str">
        <f t="shared" si="77"/>
        <v>нд</v>
      </c>
      <c r="W135" s="7" t="str">
        <f t="shared" si="78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07">IF(NOT(SUM(D137)=0),SUM(D137),"нд")</f>
        <v>нд</v>
      </c>
      <c r="E136" s="61" t="str">
        <f t="shared" si="107"/>
        <v>нд</v>
      </c>
      <c r="F136" s="61" t="str">
        <f t="shared" si="107"/>
        <v>нд</v>
      </c>
      <c r="G136" s="61" t="str">
        <f t="shared" si="107"/>
        <v>нд</v>
      </c>
      <c r="H136" s="38" t="str">
        <f t="shared" si="107"/>
        <v>нд</v>
      </c>
      <c r="I136" s="61" t="str">
        <f t="shared" si="107"/>
        <v>нд</v>
      </c>
      <c r="J136" s="61" t="str">
        <f t="shared" si="107"/>
        <v>нд</v>
      </c>
      <c r="K136" s="61" t="str">
        <f t="shared" si="107"/>
        <v>нд</v>
      </c>
      <c r="L136" s="61" t="str">
        <f t="shared" si="107"/>
        <v>нд</v>
      </c>
      <c r="M136" s="135" t="str">
        <f t="shared" si="107"/>
        <v>нд</v>
      </c>
      <c r="N136" s="61" t="str">
        <f t="shared" si="69"/>
        <v>нд</v>
      </c>
      <c r="O136" s="61" t="str">
        <f t="shared" si="70"/>
        <v>нд</v>
      </c>
      <c r="P136" s="61" t="str">
        <f t="shared" si="71"/>
        <v>нд</v>
      </c>
      <c r="Q136" s="61" t="str">
        <f t="shared" si="72"/>
        <v>нд</v>
      </c>
      <c r="R136" s="61" t="str">
        <f t="shared" si="73"/>
        <v>нд</v>
      </c>
      <c r="S136" s="61" t="str">
        <f t="shared" si="74"/>
        <v>нд</v>
      </c>
      <c r="T136" s="61" t="str">
        <f t="shared" si="75"/>
        <v>нд</v>
      </c>
      <c r="U136" s="155" t="str">
        <f t="shared" si="76"/>
        <v>нд</v>
      </c>
      <c r="V136" s="61" t="str">
        <f t="shared" si="77"/>
        <v>нд</v>
      </c>
      <c r="W136" s="61" t="str">
        <f t="shared" si="78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6" t="s">
        <v>24</v>
      </c>
      <c r="N137" s="7" t="str">
        <f t="shared" si="69"/>
        <v>нд</v>
      </c>
      <c r="O137" s="7" t="str">
        <f t="shared" si="70"/>
        <v>нд</v>
      </c>
      <c r="P137" s="7" t="str">
        <f t="shared" si="71"/>
        <v>нд</v>
      </c>
      <c r="Q137" s="7" t="str">
        <f t="shared" si="72"/>
        <v>нд</v>
      </c>
      <c r="R137" s="7" t="str">
        <f t="shared" si="73"/>
        <v>нд</v>
      </c>
      <c r="S137" s="7" t="str">
        <f t="shared" si="74"/>
        <v>нд</v>
      </c>
      <c r="T137" s="7" t="str">
        <f t="shared" si="75"/>
        <v>нд</v>
      </c>
      <c r="U137" s="156" t="str">
        <f t="shared" si="76"/>
        <v>нд</v>
      </c>
      <c r="V137" s="7" t="str">
        <f t="shared" si="77"/>
        <v>нд</v>
      </c>
      <c r="W137" s="7" t="str">
        <f t="shared" si="78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08">IF(NOT(SUM(D139)=0),SUM(D139),"нд")</f>
        <v>нд</v>
      </c>
      <c r="E138" s="61" t="str">
        <f t="shared" si="108"/>
        <v>нд</v>
      </c>
      <c r="F138" s="61" t="str">
        <f t="shared" si="108"/>
        <v>нд</v>
      </c>
      <c r="G138" s="61" t="str">
        <f t="shared" si="108"/>
        <v>нд</v>
      </c>
      <c r="H138" s="38" t="str">
        <f t="shared" si="108"/>
        <v>нд</v>
      </c>
      <c r="I138" s="61" t="str">
        <f t="shared" si="108"/>
        <v>нд</v>
      </c>
      <c r="J138" s="61" t="str">
        <f t="shared" si="108"/>
        <v>нд</v>
      </c>
      <c r="K138" s="61" t="str">
        <f t="shared" si="108"/>
        <v>нд</v>
      </c>
      <c r="L138" s="61" t="str">
        <f t="shared" si="108"/>
        <v>нд</v>
      </c>
      <c r="M138" s="135" t="str">
        <f t="shared" si="108"/>
        <v>нд</v>
      </c>
      <c r="N138" s="61" t="str">
        <f t="shared" si="69"/>
        <v>нд</v>
      </c>
      <c r="O138" s="61" t="str">
        <f t="shared" si="70"/>
        <v>нд</v>
      </c>
      <c r="P138" s="61" t="str">
        <f t="shared" si="71"/>
        <v>нд</v>
      </c>
      <c r="Q138" s="61" t="str">
        <f t="shared" si="72"/>
        <v>нд</v>
      </c>
      <c r="R138" s="61" t="str">
        <f t="shared" si="73"/>
        <v>нд</v>
      </c>
      <c r="S138" s="61" t="str">
        <f t="shared" si="74"/>
        <v>нд</v>
      </c>
      <c r="T138" s="61" t="str">
        <f t="shared" si="75"/>
        <v>нд</v>
      </c>
      <c r="U138" s="155" t="str">
        <f t="shared" si="76"/>
        <v>нд</v>
      </c>
      <c r="V138" s="61" t="str">
        <f t="shared" si="77"/>
        <v>нд</v>
      </c>
      <c r="W138" s="61" t="str">
        <f t="shared" si="78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6" t="s">
        <v>24</v>
      </c>
      <c r="N139" s="7" t="str">
        <f t="shared" si="69"/>
        <v>нд</v>
      </c>
      <c r="O139" s="7" t="str">
        <f t="shared" si="70"/>
        <v>нд</v>
      </c>
      <c r="P139" s="7" t="str">
        <f t="shared" si="71"/>
        <v>нд</v>
      </c>
      <c r="Q139" s="7" t="str">
        <f t="shared" si="72"/>
        <v>нд</v>
      </c>
      <c r="R139" s="7" t="str">
        <f t="shared" si="73"/>
        <v>нд</v>
      </c>
      <c r="S139" s="7" t="str">
        <f t="shared" si="74"/>
        <v>нд</v>
      </c>
      <c r="T139" s="7" t="str">
        <f t="shared" si="75"/>
        <v>нд</v>
      </c>
      <c r="U139" s="156" t="str">
        <f t="shared" si="76"/>
        <v>нд</v>
      </c>
      <c r="V139" s="7" t="str">
        <f t="shared" si="77"/>
        <v>нд</v>
      </c>
      <c r="W139" s="7" t="str">
        <f t="shared" si="78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10">
        <f t="shared" ref="D140:H140" si="109">IF(NOT(SUM(D141,D143)=0),SUM(D141,D143),"нд")</f>
        <v>17.393999999999998</v>
      </c>
      <c r="E140" s="85" t="str">
        <f t="shared" si="109"/>
        <v>нд</v>
      </c>
      <c r="F140" s="85" t="str">
        <f t="shared" si="109"/>
        <v>нд</v>
      </c>
      <c r="G140" s="85">
        <f t="shared" si="109"/>
        <v>17.393999999999998</v>
      </c>
      <c r="H140" s="124" t="str">
        <f t="shared" si="109"/>
        <v>нд</v>
      </c>
      <c r="I140" s="85">
        <f t="shared" ref="I140:M140" si="110">IF(NOT(SUM(I141,I143)=0),SUM(I141,I143),"нд")</f>
        <v>6.5990000000000002</v>
      </c>
      <c r="J140" s="85" t="str">
        <f t="shared" si="110"/>
        <v>нд</v>
      </c>
      <c r="K140" s="85" t="str">
        <f t="shared" si="110"/>
        <v>нд</v>
      </c>
      <c r="L140" s="85">
        <f t="shared" si="110"/>
        <v>6.5990000000000002</v>
      </c>
      <c r="M140" s="145" t="str">
        <f t="shared" si="110"/>
        <v>нд</v>
      </c>
      <c r="N140" s="85">
        <f t="shared" si="69"/>
        <v>-10.794999999999998</v>
      </c>
      <c r="O140" s="85">
        <f t="shared" si="70"/>
        <v>-62.06</v>
      </c>
      <c r="P140" s="85" t="str">
        <f t="shared" si="71"/>
        <v>нд</v>
      </c>
      <c r="Q140" s="85" t="str">
        <f t="shared" si="72"/>
        <v>нд</v>
      </c>
      <c r="R140" s="85" t="str">
        <f t="shared" si="73"/>
        <v>нд</v>
      </c>
      <c r="S140" s="85" t="str">
        <f t="shared" si="74"/>
        <v>нд</v>
      </c>
      <c r="T140" s="85">
        <f t="shared" si="75"/>
        <v>-10.794999999999998</v>
      </c>
      <c r="U140" s="157">
        <f t="shared" si="76"/>
        <v>-62.06</v>
      </c>
      <c r="V140" s="85" t="str">
        <f t="shared" si="77"/>
        <v>нд</v>
      </c>
      <c r="W140" s="85" t="str">
        <f t="shared" si="78"/>
        <v>нд</v>
      </c>
      <c r="X140" s="67" t="s">
        <v>24</v>
      </c>
    </row>
    <row r="141" spans="1:24" x14ac:dyDescent="0.25">
      <c r="A141" s="68" t="s">
        <v>139</v>
      </c>
      <c r="B141" s="5" t="s">
        <v>310</v>
      </c>
      <c r="C141" s="33" t="s">
        <v>23</v>
      </c>
      <c r="D141" s="95">
        <f t="shared" ref="D141:M141" si="111">IF(NOT(SUM(D142:D142)=0),SUM(D142:D142),"нд")</f>
        <v>9.952</v>
      </c>
      <c r="E141" s="75" t="str">
        <f t="shared" si="111"/>
        <v>нд</v>
      </c>
      <c r="F141" s="75" t="str">
        <f t="shared" si="111"/>
        <v>нд</v>
      </c>
      <c r="G141" s="75">
        <f t="shared" si="111"/>
        <v>9.952</v>
      </c>
      <c r="H141" s="116" t="str">
        <f t="shared" si="111"/>
        <v>нд</v>
      </c>
      <c r="I141" s="75">
        <f t="shared" si="111"/>
        <v>3.2410000000000001</v>
      </c>
      <c r="J141" s="75" t="str">
        <f t="shared" si="111"/>
        <v>нд</v>
      </c>
      <c r="K141" s="75" t="str">
        <f t="shared" si="111"/>
        <v>нд</v>
      </c>
      <c r="L141" s="75">
        <f t="shared" si="111"/>
        <v>3.2410000000000001</v>
      </c>
      <c r="M141" s="129" t="str">
        <f t="shared" si="111"/>
        <v>нд</v>
      </c>
      <c r="N141" s="75">
        <f t="shared" si="69"/>
        <v>-6.7110000000000003</v>
      </c>
      <c r="O141" s="75">
        <f t="shared" si="70"/>
        <v>-67.430000000000007</v>
      </c>
      <c r="P141" s="75" t="str">
        <f t="shared" si="71"/>
        <v>нд</v>
      </c>
      <c r="Q141" s="75" t="str">
        <f t="shared" si="72"/>
        <v>нд</v>
      </c>
      <c r="R141" s="75" t="str">
        <f t="shared" si="73"/>
        <v>нд</v>
      </c>
      <c r="S141" s="75" t="str">
        <f t="shared" si="74"/>
        <v>нд</v>
      </c>
      <c r="T141" s="75">
        <f t="shared" si="75"/>
        <v>-6.7110000000000003</v>
      </c>
      <c r="U141" s="153">
        <f t="shared" si="76"/>
        <v>-67.430000000000007</v>
      </c>
      <c r="V141" s="75" t="str">
        <f t="shared" si="77"/>
        <v>нд</v>
      </c>
      <c r="W141" s="75" t="str">
        <f t="shared" si="78"/>
        <v>нд</v>
      </c>
      <c r="X141" s="56" t="s">
        <v>24</v>
      </c>
    </row>
    <row r="142" spans="1:24" ht="47.25" x14ac:dyDescent="0.25">
      <c r="A142" s="71" t="s">
        <v>139</v>
      </c>
      <c r="B142" s="25" t="s">
        <v>251</v>
      </c>
      <c r="C142" s="40" t="s">
        <v>252</v>
      </c>
      <c r="D142" s="106">
        <f>IF(NOT(SUM(E142,F142,G142,H142)=0),SUM(E142,F142,G142,H142),"нд")</f>
        <v>9.952</v>
      </c>
      <c r="E142" s="7" t="s">
        <v>24</v>
      </c>
      <c r="F142" s="7" t="s">
        <v>24</v>
      </c>
      <c r="G142" s="80">
        <v>9.952</v>
      </c>
      <c r="H142" s="40" t="s">
        <v>24</v>
      </c>
      <c r="I142" s="80">
        <f>IF(NOT(SUM(J142,K142,L142,M142)=0),SUM(J142,K142,L142,M142),"нд")</f>
        <v>3.2410000000000001</v>
      </c>
      <c r="J142" s="7" t="s">
        <v>24</v>
      </c>
      <c r="K142" s="7" t="s">
        <v>24</v>
      </c>
      <c r="L142" s="80">
        <v>3.2410000000000001</v>
      </c>
      <c r="M142" s="136" t="s">
        <v>24</v>
      </c>
      <c r="N142" s="163">
        <f t="shared" si="69"/>
        <v>-6.7110000000000003</v>
      </c>
      <c r="O142" s="80">
        <f t="shared" si="70"/>
        <v>-67.430000000000007</v>
      </c>
      <c r="P142" s="163" t="str">
        <f t="shared" si="71"/>
        <v>нд</v>
      </c>
      <c r="Q142" s="162" t="str">
        <f t="shared" si="72"/>
        <v>нд</v>
      </c>
      <c r="R142" s="163" t="str">
        <f t="shared" si="73"/>
        <v>нд</v>
      </c>
      <c r="S142" s="162" t="str">
        <f t="shared" si="74"/>
        <v>нд</v>
      </c>
      <c r="T142" s="163">
        <f t="shared" si="75"/>
        <v>-6.7110000000000003</v>
      </c>
      <c r="U142" s="150">
        <f t="shared" si="76"/>
        <v>-67.430000000000007</v>
      </c>
      <c r="V142" s="163" t="str">
        <f t="shared" si="77"/>
        <v>нд</v>
      </c>
      <c r="W142" s="164" t="str">
        <f t="shared" si="78"/>
        <v>нд</v>
      </c>
      <c r="X142" s="166" t="s">
        <v>312</v>
      </c>
    </row>
    <row r="143" spans="1:24" x14ac:dyDescent="0.25">
      <c r="A143" s="53" t="s">
        <v>253</v>
      </c>
      <c r="B143" s="6" t="s">
        <v>311</v>
      </c>
      <c r="C143" s="34" t="s">
        <v>23</v>
      </c>
      <c r="D143" s="96">
        <f t="shared" ref="D143:H143" si="112">IF(NOT(SUM(D144:D146)=0),SUM(D144:D146),"нд")</f>
        <v>7.4420000000000002</v>
      </c>
      <c r="E143" s="76" t="str">
        <f t="shared" si="112"/>
        <v>нд</v>
      </c>
      <c r="F143" s="76" t="str">
        <f t="shared" si="112"/>
        <v>нд</v>
      </c>
      <c r="G143" s="76">
        <f t="shared" si="112"/>
        <v>7.4420000000000002</v>
      </c>
      <c r="H143" s="117" t="str">
        <f t="shared" si="112"/>
        <v>нд</v>
      </c>
      <c r="I143" s="76">
        <f t="shared" ref="I143:M143" si="113">IF(NOT(SUM(I144:I146)=0),SUM(I144:I146),"нд")</f>
        <v>3.3580000000000001</v>
      </c>
      <c r="J143" s="76" t="str">
        <f t="shared" si="113"/>
        <v>нд</v>
      </c>
      <c r="K143" s="76" t="str">
        <f t="shared" si="113"/>
        <v>нд</v>
      </c>
      <c r="L143" s="76">
        <f t="shared" si="113"/>
        <v>3.3580000000000001</v>
      </c>
      <c r="M143" s="130" t="str">
        <f t="shared" si="113"/>
        <v>нд</v>
      </c>
      <c r="N143" s="76">
        <f t="shared" si="69"/>
        <v>-4.0839999999999996</v>
      </c>
      <c r="O143" s="76">
        <f t="shared" si="70"/>
        <v>-54.88</v>
      </c>
      <c r="P143" s="76" t="str">
        <f t="shared" si="71"/>
        <v>нд</v>
      </c>
      <c r="Q143" s="76" t="str">
        <f t="shared" si="72"/>
        <v>нд</v>
      </c>
      <c r="R143" s="76" t="str">
        <f t="shared" si="73"/>
        <v>нд</v>
      </c>
      <c r="S143" s="76" t="str">
        <f t="shared" si="74"/>
        <v>нд</v>
      </c>
      <c r="T143" s="76">
        <f t="shared" si="75"/>
        <v>-4.0839999999999996</v>
      </c>
      <c r="U143" s="154">
        <f t="shared" si="76"/>
        <v>-54.88</v>
      </c>
      <c r="V143" s="76" t="str">
        <f t="shared" si="77"/>
        <v>нд</v>
      </c>
      <c r="W143" s="76" t="str">
        <f t="shared" si="78"/>
        <v>нд</v>
      </c>
      <c r="X143" s="76" t="s">
        <v>24</v>
      </c>
    </row>
    <row r="144" spans="1:24" ht="47.25" x14ac:dyDescent="0.25">
      <c r="A144" s="71" t="s">
        <v>253</v>
      </c>
      <c r="B144" s="25" t="s">
        <v>254</v>
      </c>
      <c r="C144" s="40" t="s">
        <v>255</v>
      </c>
      <c r="D144" s="106">
        <f>IF(NOT(SUM(E144,F144,G144,H144)=0),SUM(E144,F144,G144,H144),"нд")</f>
        <v>7.4420000000000002</v>
      </c>
      <c r="E144" s="7" t="s">
        <v>24</v>
      </c>
      <c r="F144" s="7" t="s">
        <v>24</v>
      </c>
      <c r="G144" s="80">
        <v>7.4420000000000002</v>
      </c>
      <c r="H144" s="40" t="s">
        <v>24</v>
      </c>
      <c r="I144" s="80">
        <f>IF(NOT(SUM(J144,K144,L144,M144)=0),SUM(J144,K144,L144,M144),"нд")</f>
        <v>3.3580000000000001</v>
      </c>
      <c r="J144" s="7" t="s">
        <v>24</v>
      </c>
      <c r="K144" s="7" t="s">
        <v>24</v>
      </c>
      <c r="L144" s="80">
        <v>3.3580000000000001</v>
      </c>
      <c r="M144" s="136" t="s">
        <v>24</v>
      </c>
      <c r="N144" s="163">
        <f t="shared" si="69"/>
        <v>-4.0839999999999996</v>
      </c>
      <c r="O144" s="150">
        <f t="shared" si="70"/>
        <v>-54.88</v>
      </c>
      <c r="P144" s="163" t="str">
        <f t="shared" si="71"/>
        <v>нд</v>
      </c>
      <c r="Q144" s="162" t="str">
        <f t="shared" si="72"/>
        <v>нд</v>
      </c>
      <c r="R144" s="163" t="str">
        <f t="shared" si="73"/>
        <v>нд</v>
      </c>
      <c r="S144" s="162" t="str">
        <f t="shared" si="74"/>
        <v>нд</v>
      </c>
      <c r="T144" s="163">
        <f t="shared" si="75"/>
        <v>-4.0839999999999996</v>
      </c>
      <c r="U144" s="150">
        <f t="shared" si="76"/>
        <v>-54.88</v>
      </c>
      <c r="V144" s="163" t="str">
        <f t="shared" si="77"/>
        <v>нд</v>
      </c>
      <c r="W144" s="164" t="str">
        <f t="shared" si="78"/>
        <v>нд</v>
      </c>
      <c r="X144" s="166" t="s">
        <v>312</v>
      </c>
    </row>
    <row r="145" spans="1:24" ht="47.25" x14ac:dyDescent="0.25">
      <c r="A145" s="71" t="s">
        <v>253</v>
      </c>
      <c r="B145" s="25" t="s">
        <v>256</v>
      </c>
      <c r="C145" s="40" t="s">
        <v>257</v>
      </c>
      <c r="D145" s="106" t="str">
        <f>IF(NOT(SUM(E145,F145,G145,H145)=0),SUM(E145,F145,G145,H145),"нд")</f>
        <v>нд</v>
      </c>
      <c r="E145" s="7" t="s">
        <v>24</v>
      </c>
      <c r="F145" s="7" t="s">
        <v>24</v>
      </c>
      <c r="G145" s="80" t="s">
        <v>24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6" t="s">
        <v>24</v>
      </c>
      <c r="N145" s="163" t="str">
        <f t="shared" si="69"/>
        <v>нд</v>
      </c>
      <c r="O145" s="162" t="str">
        <f t="shared" si="70"/>
        <v>нд</v>
      </c>
      <c r="P145" s="163" t="str">
        <f t="shared" si="71"/>
        <v>нд</v>
      </c>
      <c r="Q145" s="162" t="str">
        <f t="shared" si="72"/>
        <v>нд</v>
      </c>
      <c r="R145" s="163" t="str">
        <f t="shared" si="73"/>
        <v>нд</v>
      </c>
      <c r="S145" s="162" t="str">
        <f t="shared" si="74"/>
        <v>нд</v>
      </c>
      <c r="T145" s="163" t="str">
        <f t="shared" si="75"/>
        <v>нд</v>
      </c>
      <c r="U145" s="150" t="str">
        <f t="shared" si="76"/>
        <v>нд</v>
      </c>
      <c r="V145" s="163" t="str">
        <f t="shared" si="77"/>
        <v>нд</v>
      </c>
      <c r="W145" s="164" t="str">
        <f t="shared" si="78"/>
        <v>нд</v>
      </c>
      <c r="X145" s="7" t="s">
        <v>24</v>
      </c>
    </row>
    <row r="146" spans="1:24" ht="47.25" x14ac:dyDescent="0.25">
      <c r="A146" s="71" t="s">
        <v>253</v>
      </c>
      <c r="B146" s="25" t="s">
        <v>258</v>
      </c>
      <c r="C146" s="40" t="s">
        <v>259</v>
      </c>
      <c r="D146" s="106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6" t="s">
        <v>24</v>
      </c>
      <c r="N146" s="163" t="str">
        <f t="shared" si="69"/>
        <v>нд</v>
      </c>
      <c r="O146" s="162" t="str">
        <f t="shared" si="70"/>
        <v>нд</v>
      </c>
      <c r="P146" s="163" t="str">
        <f t="shared" si="71"/>
        <v>нд</v>
      </c>
      <c r="Q146" s="162" t="str">
        <f t="shared" si="72"/>
        <v>нд</v>
      </c>
      <c r="R146" s="163" t="str">
        <f t="shared" si="73"/>
        <v>нд</v>
      </c>
      <c r="S146" s="162" t="str">
        <f t="shared" si="74"/>
        <v>нд</v>
      </c>
      <c r="T146" s="163" t="str">
        <f t="shared" si="75"/>
        <v>нд</v>
      </c>
      <c r="U146" s="150" t="str">
        <f t="shared" si="76"/>
        <v>нд</v>
      </c>
      <c r="V146" s="163" t="str">
        <f t="shared" si="77"/>
        <v>нд</v>
      </c>
      <c r="W146" s="164" t="str">
        <f t="shared" si="78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14">IF(NOT(SUM(D148)=0),SUM(D148),"нд")</f>
        <v>нд</v>
      </c>
      <c r="E147" s="61" t="str">
        <f t="shared" si="114"/>
        <v>нд</v>
      </c>
      <c r="F147" s="61" t="str">
        <f t="shared" si="114"/>
        <v>нд</v>
      </c>
      <c r="G147" s="61" t="str">
        <f t="shared" si="114"/>
        <v>нд</v>
      </c>
      <c r="H147" s="38" t="str">
        <f t="shared" si="114"/>
        <v>нд</v>
      </c>
      <c r="I147" s="61" t="str">
        <f t="shared" si="114"/>
        <v>нд</v>
      </c>
      <c r="J147" s="61" t="str">
        <f t="shared" si="114"/>
        <v>нд</v>
      </c>
      <c r="K147" s="61" t="str">
        <f t="shared" si="114"/>
        <v>нд</v>
      </c>
      <c r="L147" s="61" t="str">
        <f t="shared" si="114"/>
        <v>нд</v>
      </c>
      <c r="M147" s="135" t="str">
        <f t="shared" si="114"/>
        <v>нд</v>
      </c>
      <c r="N147" s="61" t="str">
        <f t="shared" si="69"/>
        <v>нд</v>
      </c>
      <c r="O147" s="61" t="str">
        <f t="shared" ref="O147:O187" si="115">IF(NOT(IFERROR(ROUND((I147-D147)/D147*100,2),"нд")=0),IFERROR(ROUND((I147-D147)/D147*100,2),"нд"),"нд")</f>
        <v>нд</v>
      </c>
      <c r="P147" s="61" t="str">
        <f t="shared" si="71"/>
        <v>нд</v>
      </c>
      <c r="Q147" s="61" t="str">
        <f t="shared" ref="Q147:Q189" si="116">IF(NOT(IFERROR(ROUND((J147-E147)/E147*100,2),"нд")=0),IFERROR(ROUND((J147-E147)/E147*100,2),"нд"),"нд")</f>
        <v>нд</v>
      </c>
      <c r="R147" s="61" t="str">
        <f t="shared" si="73"/>
        <v>нд</v>
      </c>
      <c r="S147" s="61" t="str">
        <f t="shared" ref="S147:S189" si="117">IF(NOT(IFERROR(ROUND((K147-F147)/F147*100,2),"нд")=0),IFERROR(ROUND((K147-F147)/F147*100,2),"нд"),"нд")</f>
        <v>нд</v>
      </c>
      <c r="T147" s="61" t="str">
        <f t="shared" si="75"/>
        <v>нд</v>
      </c>
      <c r="U147" s="61" t="str">
        <f t="shared" ref="U147:U187" si="118">IF(AND(NOT(SUM(L147)=0),NOT(SUM(G147)=0)),ROUND(SUM(T147)/SUM(G147)*100,2),"нд")</f>
        <v>нд</v>
      </c>
      <c r="V147" s="61" t="str">
        <f t="shared" si="77"/>
        <v>нд</v>
      </c>
      <c r="W147" s="61" t="str">
        <f t="shared" ref="W147:W187" si="119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6" t="s">
        <v>24</v>
      </c>
      <c r="N148" s="161" t="str">
        <f t="shared" si="69"/>
        <v>нд</v>
      </c>
      <c r="O148" s="162" t="str">
        <f t="shared" si="115"/>
        <v>нд</v>
      </c>
      <c r="P148" s="163" t="str">
        <f t="shared" si="71"/>
        <v>нд</v>
      </c>
      <c r="Q148" s="162" t="str">
        <f t="shared" si="116"/>
        <v>нд</v>
      </c>
      <c r="R148" s="163" t="str">
        <f t="shared" si="73"/>
        <v>нд</v>
      </c>
      <c r="S148" s="162" t="str">
        <f t="shared" si="117"/>
        <v>нд</v>
      </c>
      <c r="T148" s="163" t="str">
        <f t="shared" si="75"/>
        <v>нд</v>
      </c>
      <c r="U148" s="162" t="str">
        <f t="shared" si="118"/>
        <v>нд</v>
      </c>
      <c r="V148" s="163" t="str">
        <f t="shared" si="77"/>
        <v>нд</v>
      </c>
      <c r="W148" s="164" t="str">
        <f t="shared" si="119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0">IF(NOT(SUM(D150)=0),SUM(D150),"нд")</f>
        <v>нд</v>
      </c>
      <c r="E149" s="61" t="str">
        <f t="shared" si="120"/>
        <v>нд</v>
      </c>
      <c r="F149" s="61" t="str">
        <f t="shared" si="120"/>
        <v>нд</v>
      </c>
      <c r="G149" s="61" t="str">
        <f t="shared" si="120"/>
        <v>нд</v>
      </c>
      <c r="H149" s="38" t="str">
        <f t="shared" si="120"/>
        <v>нд</v>
      </c>
      <c r="I149" s="61" t="str">
        <f t="shared" si="120"/>
        <v>нд</v>
      </c>
      <c r="J149" s="61" t="str">
        <f t="shared" si="120"/>
        <v>нд</v>
      </c>
      <c r="K149" s="61" t="str">
        <f t="shared" si="120"/>
        <v>нд</v>
      </c>
      <c r="L149" s="61" t="str">
        <f t="shared" si="120"/>
        <v>нд</v>
      </c>
      <c r="M149" s="135" t="str">
        <f t="shared" si="120"/>
        <v>нд</v>
      </c>
      <c r="N149" s="61" t="str">
        <f t="shared" ref="N149:N192" si="121">IF(NOT(SUM(P149,R149,T149,V149)=0),SUM(P149,R149,T149,V149),"нд")</f>
        <v>нд</v>
      </c>
      <c r="O149" s="61" t="str">
        <f t="shared" si="115"/>
        <v>нд</v>
      </c>
      <c r="P149" s="61" t="str">
        <f t="shared" ref="P149:P192" si="122">IF(SUM(J149)-SUM(E149)=0,"нд",SUM(J149)-SUM(E149))</f>
        <v>нд</v>
      </c>
      <c r="Q149" s="61" t="str">
        <f t="shared" si="116"/>
        <v>нд</v>
      </c>
      <c r="R149" s="61" t="str">
        <f t="shared" ref="R149:R192" si="123">IF(SUM(K149)-SUM(F149)=0,"нд",SUM(K149)-SUM(F149))</f>
        <v>нд</v>
      </c>
      <c r="S149" s="61" t="str">
        <f t="shared" si="117"/>
        <v>нд</v>
      </c>
      <c r="T149" s="61" t="str">
        <f t="shared" ref="T149:T192" si="124">IF(SUM(L149)-SUM(G149)=0,"нд",SUM(L149)-SUM(G149))</f>
        <v>нд</v>
      </c>
      <c r="U149" s="61" t="str">
        <f t="shared" si="118"/>
        <v>нд</v>
      </c>
      <c r="V149" s="61" t="str">
        <f t="shared" ref="V149:V192" si="125">IF(SUM(M149)-SUM(H149)=0,"нд",SUM(M149)-SUM(H149))</f>
        <v>нд</v>
      </c>
      <c r="W149" s="61" t="str">
        <f t="shared" si="119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6" t="s">
        <v>24</v>
      </c>
      <c r="N150" s="161" t="str">
        <f t="shared" si="121"/>
        <v>нд</v>
      </c>
      <c r="O150" s="162" t="str">
        <f t="shared" si="115"/>
        <v>нд</v>
      </c>
      <c r="P150" s="163" t="str">
        <f t="shared" si="122"/>
        <v>нд</v>
      </c>
      <c r="Q150" s="162" t="str">
        <f t="shared" si="116"/>
        <v>нд</v>
      </c>
      <c r="R150" s="163" t="str">
        <f t="shared" si="123"/>
        <v>нд</v>
      </c>
      <c r="S150" s="162" t="str">
        <f t="shared" si="117"/>
        <v>нд</v>
      </c>
      <c r="T150" s="163" t="str">
        <f t="shared" si="124"/>
        <v>нд</v>
      </c>
      <c r="U150" s="162" t="str">
        <f t="shared" si="118"/>
        <v>нд</v>
      </c>
      <c r="V150" s="163" t="str">
        <f t="shared" si="125"/>
        <v>нд</v>
      </c>
      <c r="W150" s="164" t="str">
        <f t="shared" si="119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 t="str">
        <f t="shared" ref="D151:H151" si="126">IF(NOT(SUM(D152,D155)=0),SUM(D152,D155),"нд")</f>
        <v>нд</v>
      </c>
      <c r="E151" s="78" t="str">
        <f t="shared" si="126"/>
        <v>нд</v>
      </c>
      <c r="F151" s="78" t="str">
        <f t="shared" si="126"/>
        <v>нд</v>
      </c>
      <c r="G151" s="78" t="str">
        <f t="shared" si="126"/>
        <v>нд</v>
      </c>
      <c r="H151" s="120" t="str">
        <f t="shared" si="126"/>
        <v>нд</v>
      </c>
      <c r="I151" s="78" t="str">
        <f t="shared" ref="I151:M151" si="127">IF(NOT(SUM(I152,I155)=0),SUM(I152,I155),"нд")</f>
        <v>нд</v>
      </c>
      <c r="J151" s="78" t="str">
        <f t="shared" si="127"/>
        <v>нд</v>
      </c>
      <c r="K151" s="78" t="str">
        <f t="shared" si="127"/>
        <v>нд</v>
      </c>
      <c r="L151" s="78" t="str">
        <f t="shared" si="127"/>
        <v>нд</v>
      </c>
      <c r="M151" s="134" t="str">
        <f t="shared" si="127"/>
        <v>нд</v>
      </c>
      <c r="N151" s="78" t="str">
        <f t="shared" si="121"/>
        <v>нд</v>
      </c>
      <c r="O151" s="78" t="str">
        <f t="shared" si="115"/>
        <v>нд</v>
      </c>
      <c r="P151" s="78" t="str">
        <f t="shared" si="122"/>
        <v>нд</v>
      </c>
      <c r="Q151" s="78" t="str">
        <f t="shared" si="116"/>
        <v>нд</v>
      </c>
      <c r="R151" s="78" t="str">
        <f t="shared" si="123"/>
        <v>нд</v>
      </c>
      <c r="S151" s="78" t="str">
        <f t="shared" si="117"/>
        <v>нд</v>
      </c>
      <c r="T151" s="78" t="str">
        <f t="shared" si="124"/>
        <v>нд</v>
      </c>
      <c r="U151" s="78" t="str">
        <f t="shared" si="118"/>
        <v>нд</v>
      </c>
      <c r="V151" s="78" t="str">
        <f t="shared" si="125"/>
        <v>нд</v>
      </c>
      <c r="W151" s="78" t="str">
        <f t="shared" si="119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28">IF(NOT(SUM(D154)=0),SUM(D154),"нд")</f>
        <v>нд</v>
      </c>
      <c r="E152" s="61" t="str">
        <f t="shared" si="128"/>
        <v>нд</v>
      </c>
      <c r="F152" s="61" t="str">
        <f t="shared" si="128"/>
        <v>нд</v>
      </c>
      <c r="G152" s="61" t="str">
        <f t="shared" si="128"/>
        <v>нд</v>
      </c>
      <c r="H152" s="38" t="str">
        <f t="shared" si="128"/>
        <v>нд</v>
      </c>
      <c r="I152" s="61" t="str">
        <f t="shared" ref="I152:M152" si="129">IF(NOT(SUM(I154)=0),SUM(I154),"нд")</f>
        <v>нд</v>
      </c>
      <c r="J152" s="61" t="str">
        <f t="shared" si="129"/>
        <v>нд</v>
      </c>
      <c r="K152" s="61" t="str">
        <f t="shared" si="129"/>
        <v>нд</v>
      </c>
      <c r="L152" s="61" t="str">
        <f t="shared" si="129"/>
        <v>нд</v>
      </c>
      <c r="M152" s="135" t="str">
        <f t="shared" si="129"/>
        <v>нд</v>
      </c>
      <c r="N152" s="61" t="str">
        <f t="shared" si="121"/>
        <v>нд</v>
      </c>
      <c r="O152" s="61" t="str">
        <f t="shared" si="115"/>
        <v>нд</v>
      </c>
      <c r="P152" s="61" t="str">
        <f t="shared" si="122"/>
        <v>нд</v>
      </c>
      <c r="Q152" s="61" t="str">
        <f t="shared" si="116"/>
        <v>нд</v>
      </c>
      <c r="R152" s="61" t="str">
        <f t="shared" si="123"/>
        <v>нд</v>
      </c>
      <c r="S152" s="61" t="str">
        <f t="shared" si="117"/>
        <v>нд</v>
      </c>
      <c r="T152" s="61" t="str">
        <f t="shared" si="124"/>
        <v>нд</v>
      </c>
      <c r="U152" s="61" t="str">
        <f t="shared" si="118"/>
        <v>нд</v>
      </c>
      <c r="V152" s="61" t="str">
        <f t="shared" si="125"/>
        <v>нд</v>
      </c>
      <c r="W152" s="61" t="str">
        <f t="shared" si="119"/>
        <v>нд</v>
      </c>
      <c r="X152" s="61" t="s">
        <v>24</v>
      </c>
    </row>
    <row r="153" spans="1:24" x14ac:dyDescent="0.25">
      <c r="A153" s="53" t="s">
        <v>260</v>
      </c>
      <c r="B153" s="6" t="s">
        <v>311</v>
      </c>
      <c r="C153" s="34" t="s">
        <v>23</v>
      </c>
      <c r="D153" s="96" t="str">
        <f t="shared" ref="D153:M153" si="130">IF(NOT(SUM(D154)=0),SUM(D154),"нд")</f>
        <v>нд</v>
      </c>
      <c r="E153" s="76" t="str">
        <f t="shared" si="130"/>
        <v>нд</v>
      </c>
      <c r="F153" s="76" t="str">
        <f t="shared" si="130"/>
        <v>нд</v>
      </c>
      <c r="G153" s="76" t="str">
        <f t="shared" si="130"/>
        <v>нд</v>
      </c>
      <c r="H153" s="117" t="str">
        <f t="shared" si="130"/>
        <v>нд</v>
      </c>
      <c r="I153" s="76" t="str">
        <f t="shared" si="130"/>
        <v>нд</v>
      </c>
      <c r="J153" s="76" t="str">
        <f t="shared" si="130"/>
        <v>нд</v>
      </c>
      <c r="K153" s="76" t="str">
        <f t="shared" si="130"/>
        <v>нд</v>
      </c>
      <c r="L153" s="76" t="str">
        <f t="shared" si="130"/>
        <v>нд</v>
      </c>
      <c r="M153" s="130" t="str">
        <f t="shared" si="130"/>
        <v>нд</v>
      </c>
      <c r="N153" s="76" t="str">
        <f t="shared" si="121"/>
        <v>нд</v>
      </c>
      <c r="O153" s="76" t="str">
        <f t="shared" si="115"/>
        <v>нд</v>
      </c>
      <c r="P153" s="76" t="str">
        <f t="shared" si="122"/>
        <v>нд</v>
      </c>
      <c r="Q153" s="76" t="str">
        <f t="shared" si="116"/>
        <v>нд</v>
      </c>
      <c r="R153" s="76" t="str">
        <f t="shared" si="123"/>
        <v>нд</v>
      </c>
      <c r="S153" s="76" t="str">
        <f t="shared" si="117"/>
        <v>нд</v>
      </c>
      <c r="T153" s="76" t="str">
        <f t="shared" si="124"/>
        <v>нд</v>
      </c>
      <c r="U153" s="76" t="str">
        <f t="shared" si="118"/>
        <v>нд</v>
      </c>
      <c r="V153" s="76" t="str">
        <f t="shared" si="125"/>
        <v>нд</v>
      </c>
      <c r="W153" s="76" t="str">
        <f t="shared" si="119"/>
        <v>нд</v>
      </c>
      <c r="X153" s="76" t="s">
        <v>24</v>
      </c>
    </row>
    <row r="154" spans="1:24" ht="31.5" x14ac:dyDescent="0.25">
      <c r="A154" s="28" t="s">
        <v>260</v>
      </c>
      <c r="B154" s="69" t="s">
        <v>261</v>
      </c>
      <c r="C154" s="90" t="s">
        <v>262</v>
      </c>
      <c r="D154" s="111" t="s">
        <v>24</v>
      </c>
      <c r="E154" s="86" t="s">
        <v>24</v>
      </c>
      <c r="F154" s="86" t="s">
        <v>24</v>
      </c>
      <c r="G154" s="86" t="s">
        <v>24</v>
      </c>
      <c r="H154" s="125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6" t="s">
        <v>24</v>
      </c>
      <c r="N154" s="161" t="str">
        <f t="shared" si="121"/>
        <v>нд</v>
      </c>
      <c r="O154" s="162" t="str">
        <f t="shared" si="115"/>
        <v>нд</v>
      </c>
      <c r="P154" s="163" t="str">
        <f t="shared" si="122"/>
        <v>нд</v>
      </c>
      <c r="Q154" s="162" t="str">
        <f t="shared" si="116"/>
        <v>нд</v>
      </c>
      <c r="R154" s="163" t="str">
        <f t="shared" si="123"/>
        <v>нд</v>
      </c>
      <c r="S154" s="162" t="str">
        <f t="shared" si="117"/>
        <v>нд</v>
      </c>
      <c r="T154" s="163" t="str">
        <f t="shared" si="124"/>
        <v>нд</v>
      </c>
      <c r="U154" s="162" t="str">
        <f t="shared" si="118"/>
        <v>нд</v>
      </c>
      <c r="V154" s="163" t="str">
        <f t="shared" si="125"/>
        <v>нд</v>
      </c>
      <c r="W154" s="164" t="str">
        <f t="shared" si="119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12" t="str">
        <f t="shared" ref="D155:M155" si="131">IF(NOT(SUM(D156)=0),SUM(D156),"нд")</f>
        <v>нд</v>
      </c>
      <c r="E155" s="67" t="str">
        <f t="shared" si="131"/>
        <v>нд</v>
      </c>
      <c r="F155" s="67" t="str">
        <f t="shared" si="131"/>
        <v>нд</v>
      </c>
      <c r="G155" s="67" t="str">
        <f t="shared" si="131"/>
        <v>нд</v>
      </c>
      <c r="H155" s="45" t="str">
        <f t="shared" si="131"/>
        <v>нд</v>
      </c>
      <c r="I155" s="67" t="str">
        <f t="shared" si="131"/>
        <v>нд</v>
      </c>
      <c r="J155" s="67" t="str">
        <f t="shared" si="131"/>
        <v>нд</v>
      </c>
      <c r="K155" s="67" t="str">
        <f t="shared" si="131"/>
        <v>нд</v>
      </c>
      <c r="L155" s="67" t="str">
        <f t="shared" si="131"/>
        <v>нд</v>
      </c>
      <c r="M155" s="147" t="str">
        <f t="shared" si="131"/>
        <v>нд</v>
      </c>
      <c r="N155" s="67" t="str">
        <f t="shared" si="121"/>
        <v>нд</v>
      </c>
      <c r="O155" s="67" t="str">
        <f t="shared" si="115"/>
        <v>нд</v>
      </c>
      <c r="P155" s="67" t="str">
        <f t="shared" si="122"/>
        <v>нд</v>
      </c>
      <c r="Q155" s="67" t="str">
        <f t="shared" si="116"/>
        <v>нд</v>
      </c>
      <c r="R155" s="67" t="str">
        <f t="shared" si="123"/>
        <v>нд</v>
      </c>
      <c r="S155" s="67" t="str">
        <f t="shared" si="117"/>
        <v>нд</v>
      </c>
      <c r="T155" s="67" t="str">
        <f t="shared" si="124"/>
        <v>нд</v>
      </c>
      <c r="U155" s="67" t="str">
        <f t="shared" si="118"/>
        <v>нд</v>
      </c>
      <c r="V155" s="67" t="str">
        <f t="shared" si="125"/>
        <v>нд</v>
      </c>
      <c r="W155" s="67" t="str">
        <f t="shared" si="119"/>
        <v>нд</v>
      </c>
      <c r="X155" s="67" t="s">
        <v>24</v>
      </c>
    </row>
    <row r="156" spans="1:24" x14ac:dyDescent="0.25">
      <c r="A156" s="53" t="s">
        <v>263</v>
      </c>
      <c r="B156" s="6" t="s">
        <v>311</v>
      </c>
      <c r="C156" s="34" t="s">
        <v>23</v>
      </c>
      <c r="D156" s="96" t="str">
        <f t="shared" ref="D156:M156" si="132">IF(NOT(SUM(D157)=0),SUM(D157),"нд")</f>
        <v>нд</v>
      </c>
      <c r="E156" s="76" t="str">
        <f t="shared" si="132"/>
        <v>нд</v>
      </c>
      <c r="F156" s="76" t="str">
        <f t="shared" si="132"/>
        <v>нд</v>
      </c>
      <c r="G156" s="76" t="str">
        <f t="shared" si="132"/>
        <v>нд</v>
      </c>
      <c r="H156" s="117" t="str">
        <f t="shared" si="132"/>
        <v>нд</v>
      </c>
      <c r="I156" s="76" t="str">
        <f t="shared" si="132"/>
        <v>нд</v>
      </c>
      <c r="J156" s="76" t="str">
        <f t="shared" si="132"/>
        <v>нд</v>
      </c>
      <c r="K156" s="76" t="str">
        <f t="shared" si="132"/>
        <v>нд</v>
      </c>
      <c r="L156" s="76" t="str">
        <f t="shared" si="132"/>
        <v>нд</v>
      </c>
      <c r="M156" s="130" t="str">
        <f t="shared" si="132"/>
        <v>нд</v>
      </c>
      <c r="N156" s="76" t="str">
        <f t="shared" si="121"/>
        <v>нд</v>
      </c>
      <c r="O156" s="76" t="str">
        <f t="shared" si="115"/>
        <v>нд</v>
      </c>
      <c r="P156" s="76" t="str">
        <f t="shared" si="122"/>
        <v>нд</v>
      </c>
      <c r="Q156" s="76" t="str">
        <f t="shared" si="116"/>
        <v>нд</v>
      </c>
      <c r="R156" s="76" t="str">
        <f t="shared" si="123"/>
        <v>нд</v>
      </c>
      <c r="S156" s="76" t="str">
        <f t="shared" si="117"/>
        <v>нд</v>
      </c>
      <c r="T156" s="76" t="str">
        <f t="shared" si="124"/>
        <v>нд</v>
      </c>
      <c r="U156" s="76" t="str">
        <f t="shared" si="118"/>
        <v>нд</v>
      </c>
      <c r="V156" s="76" t="str">
        <f t="shared" si="125"/>
        <v>нд</v>
      </c>
      <c r="W156" s="76" t="str">
        <f t="shared" si="119"/>
        <v>нд</v>
      </c>
      <c r="X156" s="76" t="s">
        <v>24</v>
      </c>
    </row>
    <row r="157" spans="1:24" ht="78.75" x14ac:dyDescent="0.25">
      <c r="A157" s="28" t="s">
        <v>264</v>
      </c>
      <c r="B157" s="70" t="s">
        <v>265</v>
      </c>
      <c r="C157" s="40" t="s">
        <v>266</v>
      </c>
      <c r="D157" s="27" t="s">
        <v>24</v>
      </c>
      <c r="E157" s="7" t="s">
        <v>24</v>
      </c>
      <c r="F157" s="7" t="s">
        <v>24</v>
      </c>
      <c r="G157" s="7" t="s">
        <v>24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6" t="s">
        <v>24</v>
      </c>
      <c r="N157" s="161" t="str">
        <f t="shared" si="121"/>
        <v>нд</v>
      </c>
      <c r="O157" s="162" t="str">
        <f t="shared" si="115"/>
        <v>нд</v>
      </c>
      <c r="P157" s="163" t="str">
        <f t="shared" si="122"/>
        <v>нд</v>
      </c>
      <c r="Q157" s="162" t="str">
        <f t="shared" si="116"/>
        <v>нд</v>
      </c>
      <c r="R157" s="163" t="str">
        <f t="shared" si="123"/>
        <v>нд</v>
      </c>
      <c r="S157" s="162" t="str">
        <f t="shared" si="117"/>
        <v>нд</v>
      </c>
      <c r="T157" s="163" t="str">
        <f t="shared" si="124"/>
        <v>нд</v>
      </c>
      <c r="U157" s="162" t="str">
        <f t="shared" si="118"/>
        <v>нд</v>
      </c>
      <c r="V157" s="163" t="str">
        <f t="shared" si="125"/>
        <v>нд</v>
      </c>
      <c r="W157" s="164" t="str">
        <f t="shared" si="119"/>
        <v>нд</v>
      </c>
      <c r="X157" s="7" t="s">
        <v>24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33">IF(NOT(SUM(D159,D161)=0),SUM(D159,D161),"нд")</f>
        <v>нд</v>
      </c>
      <c r="E158" s="77" t="str">
        <f t="shared" si="133"/>
        <v>нд</v>
      </c>
      <c r="F158" s="77" t="str">
        <f t="shared" si="133"/>
        <v>нд</v>
      </c>
      <c r="G158" s="77" t="str">
        <f t="shared" si="133"/>
        <v>нд</v>
      </c>
      <c r="H158" s="119" t="str">
        <f t="shared" si="133"/>
        <v>нд</v>
      </c>
      <c r="I158" s="77" t="str">
        <f t="shared" ref="I158:M158" si="134">IF(NOT(SUM(I159,I161)=0),SUM(I159,I161),"нд")</f>
        <v>нд</v>
      </c>
      <c r="J158" s="77" t="str">
        <f t="shared" si="134"/>
        <v>нд</v>
      </c>
      <c r="K158" s="77" t="str">
        <f t="shared" si="134"/>
        <v>нд</v>
      </c>
      <c r="L158" s="77" t="str">
        <f t="shared" si="134"/>
        <v>нд</v>
      </c>
      <c r="M158" s="133" t="str">
        <f t="shared" si="134"/>
        <v>нд</v>
      </c>
      <c r="N158" s="77" t="str">
        <f t="shared" si="121"/>
        <v>нд</v>
      </c>
      <c r="O158" s="77" t="str">
        <f t="shared" si="115"/>
        <v>нд</v>
      </c>
      <c r="P158" s="77" t="str">
        <f t="shared" si="122"/>
        <v>нд</v>
      </c>
      <c r="Q158" s="77" t="str">
        <f t="shared" si="116"/>
        <v>нд</v>
      </c>
      <c r="R158" s="77" t="str">
        <f t="shared" si="123"/>
        <v>нд</v>
      </c>
      <c r="S158" s="77" t="str">
        <f t="shared" si="117"/>
        <v>нд</v>
      </c>
      <c r="T158" s="77" t="str">
        <f t="shared" si="124"/>
        <v>нд</v>
      </c>
      <c r="U158" s="77" t="str">
        <f t="shared" si="118"/>
        <v>нд</v>
      </c>
      <c r="V158" s="77" t="str">
        <f t="shared" si="125"/>
        <v>нд</v>
      </c>
      <c r="W158" s="77" t="str">
        <f t="shared" si="119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35">IF(NOT(SUM(D160)=0),SUM(D160),"нд")</f>
        <v>нд</v>
      </c>
      <c r="E159" s="78" t="str">
        <f t="shared" si="135"/>
        <v>нд</v>
      </c>
      <c r="F159" s="78" t="str">
        <f t="shared" si="135"/>
        <v>нд</v>
      </c>
      <c r="G159" s="78" t="str">
        <f t="shared" si="135"/>
        <v>нд</v>
      </c>
      <c r="H159" s="120" t="str">
        <f t="shared" si="135"/>
        <v>нд</v>
      </c>
      <c r="I159" s="78" t="str">
        <f t="shared" si="135"/>
        <v>нд</v>
      </c>
      <c r="J159" s="78" t="str">
        <f t="shared" si="135"/>
        <v>нд</v>
      </c>
      <c r="K159" s="78" t="str">
        <f t="shared" si="135"/>
        <v>нд</v>
      </c>
      <c r="L159" s="78" t="str">
        <f t="shared" si="135"/>
        <v>нд</v>
      </c>
      <c r="M159" s="134" t="str">
        <f t="shared" si="135"/>
        <v>нд</v>
      </c>
      <c r="N159" s="78" t="str">
        <f t="shared" si="121"/>
        <v>нд</v>
      </c>
      <c r="O159" s="78" t="str">
        <f t="shared" si="115"/>
        <v>нд</v>
      </c>
      <c r="P159" s="78" t="str">
        <f t="shared" si="122"/>
        <v>нд</v>
      </c>
      <c r="Q159" s="78" t="str">
        <f t="shared" si="116"/>
        <v>нд</v>
      </c>
      <c r="R159" s="78" t="str">
        <f t="shared" si="123"/>
        <v>нд</v>
      </c>
      <c r="S159" s="78" t="str">
        <f t="shared" si="117"/>
        <v>нд</v>
      </c>
      <c r="T159" s="78" t="str">
        <f t="shared" si="124"/>
        <v>нд</v>
      </c>
      <c r="U159" s="78" t="str">
        <f t="shared" si="118"/>
        <v>нд</v>
      </c>
      <c r="V159" s="78" t="str">
        <f t="shared" si="125"/>
        <v>нд</v>
      </c>
      <c r="W159" s="78" t="str">
        <f t="shared" si="119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6" t="s">
        <v>24</v>
      </c>
      <c r="N160" s="161" t="str">
        <f t="shared" si="121"/>
        <v>нд</v>
      </c>
      <c r="O160" s="162" t="str">
        <f t="shared" si="115"/>
        <v>нд</v>
      </c>
      <c r="P160" s="163" t="str">
        <f t="shared" si="122"/>
        <v>нд</v>
      </c>
      <c r="Q160" s="162" t="str">
        <f t="shared" si="116"/>
        <v>нд</v>
      </c>
      <c r="R160" s="163" t="str">
        <f t="shared" si="123"/>
        <v>нд</v>
      </c>
      <c r="S160" s="162" t="str">
        <f t="shared" si="117"/>
        <v>нд</v>
      </c>
      <c r="T160" s="163" t="str">
        <f t="shared" si="124"/>
        <v>нд</v>
      </c>
      <c r="U160" s="162" t="str">
        <f t="shared" si="118"/>
        <v>нд</v>
      </c>
      <c r="V160" s="163" t="str">
        <f t="shared" si="125"/>
        <v>нд</v>
      </c>
      <c r="W160" s="164" t="str">
        <f t="shared" si="119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36">IF(NOT(SUM(D162)=0),SUM(D162),"нд")</f>
        <v>нд</v>
      </c>
      <c r="E161" s="78" t="str">
        <f t="shared" si="136"/>
        <v>нд</v>
      </c>
      <c r="F161" s="78" t="str">
        <f t="shared" si="136"/>
        <v>нд</v>
      </c>
      <c r="G161" s="78" t="str">
        <f t="shared" si="136"/>
        <v>нд</v>
      </c>
      <c r="H161" s="120" t="str">
        <f t="shared" si="136"/>
        <v>нд</v>
      </c>
      <c r="I161" s="78" t="str">
        <f t="shared" si="136"/>
        <v>нд</v>
      </c>
      <c r="J161" s="78" t="str">
        <f t="shared" si="136"/>
        <v>нд</v>
      </c>
      <c r="K161" s="78" t="str">
        <f t="shared" si="136"/>
        <v>нд</v>
      </c>
      <c r="L161" s="78" t="str">
        <f t="shared" si="136"/>
        <v>нд</v>
      </c>
      <c r="M161" s="134" t="str">
        <f t="shared" si="136"/>
        <v>нд</v>
      </c>
      <c r="N161" s="78" t="str">
        <f t="shared" si="121"/>
        <v>нд</v>
      </c>
      <c r="O161" s="78" t="str">
        <f t="shared" si="115"/>
        <v>нд</v>
      </c>
      <c r="P161" s="78" t="str">
        <f t="shared" si="122"/>
        <v>нд</v>
      </c>
      <c r="Q161" s="78" t="str">
        <f t="shared" si="116"/>
        <v>нд</v>
      </c>
      <c r="R161" s="78" t="str">
        <f t="shared" si="123"/>
        <v>нд</v>
      </c>
      <c r="S161" s="78" t="str">
        <f t="shared" si="117"/>
        <v>нд</v>
      </c>
      <c r="T161" s="78" t="str">
        <f t="shared" si="124"/>
        <v>нд</v>
      </c>
      <c r="U161" s="78" t="str">
        <f t="shared" si="118"/>
        <v>нд</v>
      </c>
      <c r="V161" s="78" t="str">
        <f t="shared" si="125"/>
        <v>нд</v>
      </c>
      <c r="W161" s="78" t="str">
        <f t="shared" si="119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6" t="s">
        <v>24</v>
      </c>
      <c r="N162" s="161" t="str">
        <f t="shared" si="121"/>
        <v>нд</v>
      </c>
      <c r="O162" s="162" t="str">
        <f t="shared" si="115"/>
        <v>нд</v>
      </c>
      <c r="P162" s="163" t="str">
        <f t="shared" si="122"/>
        <v>нд</v>
      </c>
      <c r="Q162" s="162" t="str">
        <f t="shared" si="116"/>
        <v>нд</v>
      </c>
      <c r="R162" s="163" t="str">
        <f t="shared" si="123"/>
        <v>нд</v>
      </c>
      <c r="S162" s="162" t="str">
        <f t="shared" si="117"/>
        <v>нд</v>
      </c>
      <c r="T162" s="163" t="str">
        <f t="shared" si="124"/>
        <v>нд</v>
      </c>
      <c r="U162" s="162" t="str">
        <f t="shared" si="118"/>
        <v>нд</v>
      </c>
      <c r="V162" s="163" t="str">
        <f t="shared" si="125"/>
        <v>нд</v>
      </c>
      <c r="W162" s="164" t="str">
        <f t="shared" si="119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37">IF(NOT(SUM(D164,D171)=0),SUM(D164,D171),"нд")</f>
        <v>2.395</v>
      </c>
      <c r="E163" s="77" t="str">
        <f t="shared" si="137"/>
        <v>нд</v>
      </c>
      <c r="F163" s="77" t="str">
        <f t="shared" si="137"/>
        <v>нд</v>
      </c>
      <c r="G163" s="77">
        <f t="shared" si="137"/>
        <v>2.395</v>
      </c>
      <c r="H163" s="119" t="str">
        <f t="shared" si="137"/>
        <v>нд</v>
      </c>
      <c r="I163" s="77" t="str">
        <f t="shared" ref="I163:M163" si="138">IF(NOT(SUM(I164,I171)=0),SUM(I164,I171),"нд")</f>
        <v>нд</v>
      </c>
      <c r="J163" s="77" t="str">
        <f t="shared" si="138"/>
        <v>нд</v>
      </c>
      <c r="K163" s="77" t="str">
        <f t="shared" si="138"/>
        <v>нд</v>
      </c>
      <c r="L163" s="77" t="str">
        <f t="shared" si="138"/>
        <v>нд</v>
      </c>
      <c r="M163" s="133" t="str">
        <f t="shared" si="138"/>
        <v>нд</v>
      </c>
      <c r="N163" s="77">
        <f t="shared" si="121"/>
        <v>-2.395</v>
      </c>
      <c r="O163" s="77" t="str">
        <f t="shared" si="115"/>
        <v>нд</v>
      </c>
      <c r="P163" s="77" t="str">
        <f t="shared" si="122"/>
        <v>нд</v>
      </c>
      <c r="Q163" s="77" t="str">
        <f t="shared" si="116"/>
        <v>нд</v>
      </c>
      <c r="R163" s="77" t="str">
        <f t="shared" si="123"/>
        <v>нд</v>
      </c>
      <c r="S163" s="77" t="str">
        <f t="shared" si="117"/>
        <v>нд</v>
      </c>
      <c r="T163" s="77">
        <f t="shared" si="124"/>
        <v>-2.395</v>
      </c>
      <c r="U163" s="151" t="str">
        <f t="shared" si="118"/>
        <v>нд</v>
      </c>
      <c r="V163" s="77" t="str">
        <f t="shared" si="125"/>
        <v>нд</v>
      </c>
      <c r="W163" s="77" t="str">
        <f t="shared" si="119"/>
        <v>нд</v>
      </c>
      <c r="X163" s="77" t="s">
        <v>24</v>
      </c>
    </row>
    <row r="164" spans="1:24" ht="31.5" x14ac:dyDescent="0.25">
      <c r="A164" s="59" t="s">
        <v>127</v>
      </c>
      <c r="B164" s="10" t="s">
        <v>267</v>
      </c>
      <c r="C164" s="37" t="s">
        <v>23</v>
      </c>
      <c r="D164" s="100">
        <f t="shared" ref="D164:H164" si="139">IF(NOT(SUM(D165,D169)=0),SUM(D165,D169),"нд")</f>
        <v>2.395</v>
      </c>
      <c r="E164" s="78" t="str">
        <f t="shared" si="139"/>
        <v>нд</v>
      </c>
      <c r="F164" s="78" t="str">
        <f t="shared" si="139"/>
        <v>нд</v>
      </c>
      <c r="G164" s="78">
        <f t="shared" si="139"/>
        <v>2.395</v>
      </c>
      <c r="H164" s="120" t="str">
        <f t="shared" si="139"/>
        <v>нд</v>
      </c>
      <c r="I164" s="78" t="str">
        <f t="shared" ref="I164:M164" si="140">IF(NOT(SUM(I165,I169)=0),SUM(I165,I169),"нд")</f>
        <v>нд</v>
      </c>
      <c r="J164" s="78" t="str">
        <f t="shared" si="140"/>
        <v>нд</v>
      </c>
      <c r="K164" s="78" t="str">
        <f t="shared" si="140"/>
        <v>нд</v>
      </c>
      <c r="L164" s="78" t="str">
        <f t="shared" si="140"/>
        <v>нд</v>
      </c>
      <c r="M164" s="134" t="str">
        <f t="shared" si="140"/>
        <v>нд</v>
      </c>
      <c r="N164" s="78">
        <f t="shared" si="121"/>
        <v>-2.395</v>
      </c>
      <c r="O164" s="78" t="str">
        <f t="shared" si="115"/>
        <v>нд</v>
      </c>
      <c r="P164" s="78" t="str">
        <f t="shared" si="122"/>
        <v>нд</v>
      </c>
      <c r="Q164" s="78" t="str">
        <f t="shared" si="116"/>
        <v>нд</v>
      </c>
      <c r="R164" s="78" t="str">
        <f t="shared" si="123"/>
        <v>нд</v>
      </c>
      <c r="S164" s="78" t="str">
        <f t="shared" si="117"/>
        <v>нд</v>
      </c>
      <c r="T164" s="78">
        <f t="shared" si="124"/>
        <v>-2.395</v>
      </c>
      <c r="U164" s="152" t="str">
        <f t="shared" si="118"/>
        <v>нд</v>
      </c>
      <c r="V164" s="78" t="str">
        <f t="shared" si="125"/>
        <v>нд</v>
      </c>
      <c r="W164" s="78" t="str">
        <f t="shared" si="119"/>
        <v>нд</v>
      </c>
      <c r="X164" s="78" t="s">
        <v>24</v>
      </c>
    </row>
    <row r="165" spans="1:24" x14ac:dyDescent="0.25">
      <c r="A165" s="68" t="s">
        <v>128</v>
      </c>
      <c r="B165" s="5" t="s">
        <v>310</v>
      </c>
      <c r="C165" s="33" t="s">
        <v>23</v>
      </c>
      <c r="D165" s="103" t="str">
        <f t="shared" ref="D165:H165" si="141">IF(NOT(SUM(D166:D168)=0),SUM(D166:D168),"нд")</f>
        <v>нд</v>
      </c>
      <c r="E165" s="56" t="str">
        <f t="shared" si="141"/>
        <v>нд</v>
      </c>
      <c r="F165" s="56" t="str">
        <f t="shared" si="141"/>
        <v>нд</v>
      </c>
      <c r="G165" s="56" t="str">
        <f t="shared" si="141"/>
        <v>нд</v>
      </c>
      <c r="H165" s="33" t="str">
        <f t="shared" si="141"/>
        <v>нд</v>
      </c>
      <c r="I165" s="56" t="str">
        <f t="shared" ref="I165:M165" si="142">IF(NOT(SUM(I166:I168)=0),SUM(I166:I168),"нд")</f>
        <v>нд</v>
      </c>
      <c r="J165" s="56" t="str">
        <f t="shared" si="142"/>
        <v>нд</v>
      </c>
      <c r="K165" s="56" t="str">
        <f t="shared" si="142"/>
        <v>нд</v>
      </c>
      <c r="L165" s="56" t="str">
        <f t="shared" si="142"/>
        <v>нд</v>
      </c>
      <c r="M165" s="138" t="str">
        <f t="shared" si="142"/>
        <v>нд</v>
      </c>
      <c r="N165" s="56" t="str">
        <f t="shared" si="121"/>
        <v>нд</v>
      </c>
      <c r="O165" s="56" t="str">
        <f t="shared" si="115"/>
        <v>нд</v>
      </c>
      <c r="P165" s="56" t="str">
        <f t="shared" si="122"/>
        <v>нд</v>
      </c>
      <c r="Q165" s="56" t="str">
        <f t="shared" si="116"/>
        <v>нд</v>
      </c>
      <c r="R165" s="56" t="str">
        <f t="shared" si="123"/>
        <v>нд</v>
      </c>
      <c r="S165" s="56" t="str">
        <f t="shared" si="117"/>
        <v>нд</v>
      </c>
      <c r="T165" s="56" t="str">
        <f t="shared" si="124"/>
        <v>нд</v>
      </c>
      <c r="U165" s="153" t="str">
        <f t="shared" si="118"/>
        <v>нд</v>
      </c>
      <c r="V165" s="56" t="str">
        <f t="shared" si="125"/>
        <v>нд</v>
      </c>
      <c r="W165" s="56" t="str">
        <f t="shared" si="119"/>
        <v>нд</v>
      </c>
      <c r="X165" s="56" t="s">
        <v>24</v>
      </c>
    </row>
    <row r="166" spans="1:24" ht="47.25" x14ac:dyDescent="0.25">
      <c r="A166" s="28" t="s">
        <v>268</v>
      </c>
      <c r="B166" s="70" t="s">
        <v>269</v>
      </c>
      <c r="C166" s="40" t="s">
        <v>270</v>
      </c>
      <c r="D166" s="106" t="s">
        <v>24</v>
      </c>
      <c r="E166" s="80" t="s">
        <v>24</v>
      </c>
      <c r="F166" s="80" t="s">
        <v>24</v>
      </c>
      <c r="G166" s="80" t="s">
        <v>24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40" t="s">
        <v>24</v>
      </c>
      <c r="N166" s="161" t="str">
        <f t="shared" si="121"/>
        <v>нд</v>
      </c>
      <c r="O166" s="162" t="str">
        <f t="shared" si="115"/>
        <v>нд</v>
      </c>
      <c r="P166" s="163" t="str">
        <f t="shared" si="122"/>
        <v>нд</v>
      </c>
      <c r="Q166" s="162" t="str">
        <f t="shared" si="116"/>
        <v>нд</v>
      </c>
      <c r="R166" s="163" t="str">
        <f t="shared" si="123"/>
        <v>нд</v>
      </c>
      <c r="S166" s="162" t="str">
        <f t="shared" si="117"/>
        <v>нд</v>
      </c>
      <c r="T166" s="163" t="str">
        <f t="shared" si="124"/>
        <v>нд</v>
      </c>
      <c r="U166" s="162" t="str">
        <f t="shared" si="118"/>
        <v>нд</v>
      </c>
      <c r="V166" s="163" t="str">
        <f t="shared" si="125"/>
        <v>нд</v>
      </c>
      <c r="W166" s="164" t="str">
        <f t="shared" si="119"/>
        <v>нд</v>
      </c>
      <c r="X166" s="80" t="s">
        <v>24</v>
      </c>
    </row>
    <row r="167" spans="1:24" ht="47.25" x14ac:dyDescent="0.25">
      <c r="A167" s="28" t="s">
        <v>268</v>
      </c>
      <c r="B167" s="70" t="s">
        <v>271</v>
      </c>
      <c r="C167" s="46" t="s">
        <v>272</v>
      </c>
      <c r="D167" s="106" t="s">
        <v>24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40" t="s">
        <v>24</v>
      </c>
      <c r="N167" s="161" t="str">
        <f t="shared" si="121"/>
        <v>нд</v>
      </c>
      <c r="O167" s="162" t="str">
        <f t="shared" si="115"/>
        <v>нд</v>
      </c>
      <c r="P167" s="163" t="str">
        <f t="shared" si="122"/>
        <v>нд</v>
      </c>
      <c r="Q167" s="162" t="str">
        <f t="shared" si="116"/>
        <v>нд</v>
      </c>
      <c r="R167" s="163" t="str">
        <f t="shared" si="123"/>
        <v>нд</v>
      </c>
      <c r="S167" s="162" t="str">
        <f t="shared" si="117"/>
        <v>нд</v>
      </c>
      <c r="T167" s="163" t="str">
        <f t="shared" si="124"/>
        <v>нд</v>
      </c>
      <c r="U167" s="162" t="str">
        <f t="shared" si="118"/>
        <v>нд</v>
      </c>
      <c r="V167" s="163" t="str">
        <f t="shared" si="125"/>
        <v>нд</v>
      </c>
      <c r="W167" s="164" t="str">
        <f t="shared" si="119"/>
        <v>нд</v>
      </c>
      <c r="X167" s="80" t="s">
        <v>24</v>
      </c>
    </row>
    <row r="168" spans="1:24" ht="47.25" x14ac:dyDescent="0.25">
      <c r="A168" s="28" t="s">
        <v>268</v>
      </c>
      <c r="B168" s="70" t="s">
        <v>273</v>
      </c>
      <c r="C168" s="47" t="s">
        <v>274</v>
      </c>
      <c r="D168" s="106" t="s">
        <v>24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40" t="s">
        <v>24</v>
      </c>
      <c r="N168" s="161" t="str">
        <f t="shared" si="121"/>
        <v>нд</v>
      </c>
      <c r="O168" s="162" t="str">
        <f t="shared" si="115"/>
        <v>нд</v>
      </c>
      <c r="P168" s="163" t="str">
        <f t="shared" si="122"/>
        <v>нд</v>
      </c>
      <c r="Q168" s="162" t="str">
        <f t="shared" si="116"/>
        <v>нд</v>
      </c>
      <c r="R168" s="163" t="str">
        <f t="shared" si="123"/>
        <v>нд</v>
      </c>
      <c r="S168" s="162" t="str">
        <f t="shared" si="117"/>
        <v>нд</v>
      </c>
      <c r="T168" s="163" t="str">
        <f t="shared" si="124"/>
        <v>нд</v>
      </c>
      <c r="U168" s="162" t="str">
        <f t="shared" si="118"/>
        <v>нд</v>
      </c>
      <c r="V168" s="163" t="str">
        <f t="shared" si="125"/>
        <v>нд</v>
      </c>
      <c r="W168" s="164" t="str">
        <f t="shared" si="119"/>
        <v>нд</v>
      </c>
      <c r="X168" s="80" t="s">
        <v>24</v>
      </c>
    </row>
    <row r="169" spans="1:24" x14ac:dyDescent="0.25">
      <c r="A169" s="53" t="s">
        <v>129</v>
      </c>
      <c r="B169" s="6" t="s">
        <v>311</v>
      </c>
      <c r="C169" s="34" t="s">
        <v>23</v>
      </c>
      <c r="D169" s="96">
        <f t="shared" ref="D169:M169" si="143">IF(NOT(SUM(D170)=0),SUM(D170),"нд")</f>
        <v>2.395</v>
      </c>
      <c r="E169" s="76" t="str">
        <f t="shared" si="143"/>
        <v>нд</v>
      </c>
      <c r="F169" s="76" t="str">
        <f t="shared" si="143"/>
        <v>нд</v>
      </c>
      <c r="G169" s="76">
        <f t="shared" si="143"/>
        <v>2.395</v>
      </c>
      <c r="H169" s="117" t="str">
        <f t="shared" si="143"/>
        <v>нд</v>
      </c>
      <c r="I169" s="76" t="str">
        <f t="shared" si="143"/>
        <v>нд</v>
      </c>
      <c r="J169" s="76" t="str">
        <f t="shared" si="143"/>
        <v>нд</v>
      </c>
      <c r="K169" s="76" t="str">
        <f t="shared" si="143"/>
        <v>нд</v>
      </c>
      <c r="L169" s="76" t="str">
        <f t="shared" si="143"/>
        <v>нд</v>
      </c>
      <c r="M169" s="130" t="str">
        <f t="shared" si="143"/>
        <v>нд</v>
      </c>
      <c r="N169" s="76">
        <f t="shared" si="121"/>
        <v>-2.395</v>
      </c>
      <c r="O169" s="76" t="str">
        <f t="shared" si="115"/>
        <v>нд</v>
      </c>
      <c r="P169" s="76" t="str">
        <f t="shared" si="122"/>
        <v>нд</v>
      </c>
      <c r="Q169" s="76" t="str">
        <f t="shared" si="116"/>
        <v>нд</v>
      </c>
      <c r="R169" s="76" t="str">
        <f t="shared" si="123"/>
        <v>нд</v>
      </c>
      <c r="S169" s="76" t="str">
        <f t="shared" si="117"/>
        <v>нд</v>
      </c>
      <c r="T169" s="76">
        <f t="shared" si="124"/>
        <v>-2.395</v>
      </c>
      <c r="U169" s="154" t="str">
        <f t="shared" si="118"/>
        <v>нд</v>
      </c>
      <c r="V169" s="76" t="str">
        <f t="shared" si="125"/>
        <v>нд</v>
      </c>
      <c r="W169" s="76" t="str">
        <f t="shared" si="119"/>
        <v>нд</v>
      </c>
      <c r="X169" s="76" t="s">
        <v>24</v>
      </c>
    </row>
    <row r="170" spans="1:24" ht="47.25" x14ac:dyDescent="0.25">
      <c r="A170" s="71" t="s">
        <v>275</v>
      </c>
      <c r="B170" s="25" t="s">
        <v>276</v>
      </c>
      <c r="C170" s="40" t="s">
        <v>277</v>
      </c>
      <c r="D170" s="106">
        <f>IF(NOT(SUM(E170,F170,G170,H170)=0),SUM(E170,F170,G170,H170),"нд")</f>
        <v>2.395</v>
      </c>
      <c r="E170" s="7" t="s">
        <v>24</v>
      </c>
      <c r="F170" s="7" t="s">
        <v>24</v>
      </c>
      <c r="G170" s="80">
        <v>2.395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7" t="s">
        <v>24</v>
      </c>
      <c r="M170" s="136" t="s">
        <v>24</v>
      </c>
      <c r="N170" s="163">
        <f t="shared" si="121"/>
        <v>-2.395</v>
      </c>
      <c r="O170" s="162" t="str">
        <f t="shared" si="115"/>
        <v>нд</v>
      </c>
      <c r="P170" s="163" t="str">
        <f t="shared" si="122"/>
        <v>нд</v>
      </c>
      <c r="Q170" s="162" t="str">
        <f t="shared" si="116"/>
        <v>нд</v>
      </c>
      <c r="R170" s="163" t="str">
        <f t="shared" si="123"/>
        <v>нд</v>
      </c>
      <c r="S170" s="162" t="str">
        <f t="shared" si="117"/>
        <v>нд</v>
      </c>
      <c r="T170" s="163">
        <f t="shared" si="124"/>
        <v>-2.395</v>
      </c>
      <c r="U170" s="150" t="str">
        <f t="shared" si="118"/>
        <v>нд</v>
      </c>
      <c r="V170" s="163" t="str">
        <f t="shared" si="125"/>
        <v>нд</v>
      </c>
      <c r="W170" s="164" t="str">
        <f t="shared" si="119"/>
        <v>нд</v>
      </c>
      <c r="X170" s="166" t="s">
        <v>312</v>
      </c>
    </row>
    <row r="171" spans="1:24" ht="31.5" x14ac:dyDescent="0.25">
      <c r="A171" s="59" t="s">
        <v>130</v>
      </c>
      <c r="B171" s="10" t="s">
        <v>278</v>
      </c>
      <c r="C171" s="37" t="s">
        <v>23</v>
      </c>
      <c r="D171" s="100" t="str">
        <f t="shared" ref="D171:H171" si="144">IF(NOT(SUM(D172,D175)=0),SUM(D172,D175),"нд")</f>
        <v>нд</v>
      </c>
      <c r="E171" s="78" t="str">
        <f t="shared" si="144"/>
        <v>нд</v>
      </c>
      <c r="F171" s="78" t="str">
        <f t="shared" si="144"/>
        <v>нд</v>
      </c>
      <c r="G171" s="78" t="str">
        <f t="shared" si="144"/>
        <v>нд</v>
      </c>
      <c r="H171" s="120" t="str">
        <f t="shared" si="144"/>
        <v>нд</v>
      </c>
      <c r="I171" s="78" t="str">
        <f t="shared" ref="I171:M171" si="145">IF(NOT(SUM(I172,I175)=0),SUM(I172,I175),"нд")</f>
        <v>нд</v>
      </c>
      <c r="J171" s="78" t="str">
        <f t="shared" si="145"/>
        <v>нд</v>
      </c>
      <c r="K171" s="78" t="str">
        <f t="shared" si="145"/>
        <v>нд</v>
      </c>
      <c r="L171" s="78" t="str">
        <f t="shared" si="145"/>
        <v>нд</v>
      </c>
      <c r="M171" s="134" t="str">
        <f t="shared" si="145"/>
        <v>нд</v>
      </c>
      <c r="N171" s="78" t="str">
        <f t="shared" si="121"/>
        <v>нд</v>
      </c>
      <c r="O171" s="78" t="str">
        <f t="shared" si="115"/>
        <v>нд</v>
      </c>
      <c r="P171" s="78" t="str">
        <f t="shared" si="122"/>
        <v>нд</v>
      </c>
      <c r="Q171" s="78" t="str">
        <f t="shared" si="116"/>
        <v>нд</v>
      </c>
      <c r="R171" s="78" t="str">
        <f t="shared" si="123"/>
        <v>нд</v>
      </c>
      <c r="S171" s="78" t="str">
        <f t="shared" si="117"/>
        <v>нд</v>
      </c>
      <c r="T171" s="78" t="str">
        <f t="shared" si="124"/>
        <v>нд</v>
      </c>
      <c r="U171" s="152" t="str">
        <f t="shared" si="118"/>
        <v>нд</v>
      </c>
      <c r="V171" s="78" t="str">
        <f t="shared" si="125"/>
        <v>нд</v>
      </c>
      <c r="W171" s="78" t="str">
        <f t="shared" si="119"/>
        <v>нд</v>
      </c>
      <c r="X171" s="78" t="s">
        <v>24</v>
      </c>
    </row>
    <row r="172" spans="1:24" x14ac:dyDescent="0.25">
      <c r="A172" s="68" t="s">
        <v>279</v>
      </c>
      <c r="B172" s="5" t="s">
        <v>310</v>
      </c>
      <c r="C172" s="33" t="s">
        <v>23</v>
      </c>
      <c r="D172" s="103" t="str">
        <f t="shared" ref="D172:H172" si="146">IF(NOT(SUM(D173:D174)=0),SUM(D173:D174),"нд")</f>
        <v>нд</v>
      </c>
      <c r="E172" s="56" t="str">
        <f t="shared" si="146"/>
        <v>нд</v>
      </c>
      <c r="F172" s="56" t="str">
        <f t="shared" si="146"/>
        <v>нд</v>
      </c>
      <c r="G172" s="56" t="str">
        <f t="shared" si="146"/>
        <v>нд</v>
      </c>
      <c r="H172" s="33" t="str">
        <f t="shared" si="146"/>
        <v>нд</v>
      </c>
      <c r="I172" s="56" t="str">
        <f t="shared" ref="I172:M172" si="147">IF(NOT(SUM(I173:I174)=0),SUM(I173:I174),"нд")</f>
        <v>нд</v>
      </c>
      <c r="J172" s="56" t="str">
        <f t="shared" si="147"/>
        <v>нд</v>
      </c>
      <c r="K172" s="56" t="str">
        <f t="shared" si="147"/>
        <v>нд</v>
      </c>
      <c r="L172" s="56" t="str">
        <f t="shared" si="147"/>
        <v>нд</v>
      </c>
      <c r="M172" s="138" t="str">
        <f t="shared" si="147"/>
        <v>нд</v>
      </c>
      <c r="N172" s="56" t="str">
        <f t="shared" si="121"/>
        <v>нд</v>
      </c>
      <c r="O172" s="56" t="str">
        <f t="shared" si="115"/>
        <v>нд</v>
      </c>
      <c r="P172" s="56" t="str">
        <f t="shared" si="122"/>
        <v>нд</v>
      </c>
      <c r="Q172" s="56" t="str">
        <f t="shared" si="116"/>
        <v>нд</v>
      </c>
      <c r="R172" s="56" t="str">
        <f t="shared" si="123"/>
        <v>нд</v>
      </c>
      <c r="S172" s="56" t="str">
        <f t="shared" si="117"/>
        <v>нд</v>
      </c>
      <c r="T172" s="56" t="str">
        <f t="shared" si="124"/>
        <v>нд</v>
      </c>
      <c r="U172" s="153" t="str">
        <f t="shared" si="118"/>
        <v>нд</v>
      </c>
      <c r="V172" s="56" t="str">
        <f t="shared" si="125"/>
        <v>нд</v>
      </c>
      <c r="W172" s="56" t="str">
        <f t="shared" si="119"/>
        <v>нд</v>
      </c>
      <c r="X172" s="56" t="s">
        <v>24</v>
      </c>
    </row>
    <row r="173" spans="1:24" ht="31.5" x14ac:dyDescent="0.25">
      <c r="A173" s="71" t="s">
        <v>279</v>
      </c>
      <c r="B173" s="25" t="s">
        <v>280</v>
      </c>
      <c r="C173" s="40" t="s">
        <v>281</v>
      </c>
      <c r="D173" s="106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40" t="s">
        <v>24</v>
      </c>
      <c r="N173" s="163" t="str">
        <f t="shared" si="121"/>
        <v>нд</v>
      </c>
      <c r="O173" s="162" t="str">
        <f t="shared" si="115"/>
        <v>нд</v>
      </c>
      <c r="P173" s="163" t="str">
        <f t="shared" si="122"/>
        <v>нд</v>
      </c>
      <c r="Q173" s="162" t="str">
        <f t="shared" si="116"/>
        <v>нд</v>
      </c>
      <c r="R173" s="163" t="str">
        <f t="shared" si="123"/>
        <v>нд</v>
      </c>
      <c r="S173" s="162" t="str">
        <f t="shared" si="117"/>
        <v>нд</v>
      </c>
      <c r="T173" s="163" t="str">
        <f t="shared" si="124"/>
        <v>нд</v>
      </c>
      <c r="U173" s="150" t="str">
        <f t="shared" si="118"/>
        <v>нд</v>
      </c>
      <c r="V173" s="163" t="str">
        <f t="shared" si="125"/>
        <v>нд</v>
      </c>
      <c r="W173" s="164" t="str">
        <f t="shared" si="119"/>
        <v>нд</v>
      </c>
      <c r="X173" s="80" t="s">
        <v>24</v>
      </c>
    </row>
    <row r="174" spans="1:24" ht="47.25" x14ac:dyDescent="0.25">
      <c r="A174" s="71" t="s">
        <v>279</v>
      </c>
      <c r="B174" s="70" t="s">
        <v>282</v>
      </c>
      <c r="C174" s="40" t="s">
        <v>283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40" t="s">
        <v>24</v>
      </c>
      <c r="N174" s="161" t="str">
        <f t="shared" si="121"/>
        <v>нд</v>
      </c>
      <c r="O174" s="162" t="str">
        <f t="shared" si="115"/>
        <v>нд</v>
      </c>
      <c r="P174" s="163" t="str">
        <f t="shared" si="122"/>
        <v>нд</v>
      </c>
      <c r="Q174" s="162" t="str">
        <f t="shared" si="116"/>
        <v>нд</v>
      </c>
      <c r="R174" s="163" t="str">
        <f t="shared" si="123"/>
        <v>нд</v>
      </c>
      <c r="S174" s="162" t="str">
        <f t="shared" si="117"/>
        <v>нд</v>
      </c>
      <c r="T174" s="163" t="str">
        <f t="shared" si="124"/>
        <v>нд</v>
      </c>
      <c r="U174" s="162" t="str">
        <f t="shared" si="118"/>
        <v>нд</v>
      </c>
      <c r="V174" s="163" t="str">
        <f t="shared" si="125"/>
        <v>нд</v>
      </c>
      <c r="W174" s="164" t="str">
        <f t="shared" si="119"/>
        <v>нд</v>
      </c>
      <c r="X174" s="80" t="s">
        <v>24</v>
      </c>
    </row>
    <row r="175" spans="1:24" x14ac:dyDescent="0.25">
      <c r="A175" s="53" t="s">
        <v>284</v>
      </c>
      <c r="B175" s="6" t="s">
        <v>311</v>
      </c>
      <c r="C175" s="34" t="s">
        <v>23</v>
      </c>
      <c r="D175" s="96" t="str">
        <f t="shared" ref="D175:H175" si="148">IF(NOT(SUM(D176:D177)=0),SUM(D176:D177),"нд")</f>
        <v>нд</v>
      </c>
      <c r="E175" s="76" t="str">
        <f t="shared" si="148"/>
        <v>нд</v>
      </c>
      <c r="F175" s="76" t="str">
        <f t="shared" si="148"/>
        <v>нд</v>
      </c>
      <c r="G175" s="76" t="str">
        <f t="shared" si="148"/>
        <v>нд</v>
      </c>
      <c r="H175" s="117" t="str">
        <f t="shared" si="148"/>
        <v>нд</v>
      </c>
      <c r="I175" s="76" t="str">
        <f t="shared" ref="I175:M175" si="149">IF(NOT(SUM(I176:I177)=0),SUM(I176:I177),"нд")</f>
        <v>нд</v>
      </c>
      <c r="J175" s="76" t="str">
        <f t="shared" si="149"/>
        <v>нд</v>
      </c>
      <c r="K175" s="76" t="str">
        <f t="shared" si="149"/>
        <v>нд</v>
      </c>
      <c r="L175" s="76" t="str">
        <f t="shared" si="149"/>
        <v>нд</v>
      </c>
      <c r="M175" s="130" t="str">
        <f t="shared" si="149"/>
        <v>нд</v>
      </c>
      <c r="N175" s="76" t="str">
        <f t="shared" si="121"/>
        <v>нд</v>
      </c>
      <c r="O175" s="76" t="str">
        <f t="shared" si="115"/>
        <v>нд</v>
      </c>
      <c r="P175" s="76" t="str">
        <f t="shared" si="122"/>
        <v>нд</v>
      </c>
      <c r="Q175" s="76" t="str">
        <f t="shared" si="116"/>
        <v>нд</v>
      </c>
      <c r="R175" s="76" t="str">
        <f t="shared" si="123"/>
        <v>нд</v>
      </c>
      <c r="S175" s="76" t="str">
        <f t="shared" si="117"/>
        <v>нд</v>
      </c>
      <c r="T175" s="76" t="str">
        <f t="shared" si="124"/>
        <v>нд</v>
      </c>
      <c r="U175" s="154" t="str">
        <f t="shared" si="118"/>
        <v>нд</v>
      </c>
      <c r="V175" s="76" t="str">
        <f t="shared" si="125"/>
        <v>нд</v>
      </c>
      <c r="W175" s="76" t="str">
        <f t="shared" si="119"/>
        <v>нд</v>
      </c>
      <c r="X175" s="76" t="s">
        <v>24</v>
      </c>
    </row>
    <row r="176" spans="1:24" ht="31.5" x14ac:dyDescent="0.25">
      <c r="A176" s="72" t="s">
        <v>285</v>
      </c>
      <c r="B176" s="24" t="s">
        <v>286</v>
      </c>
      <c r="C176" s="91" t="s">
        <v>287</v>
      </c>
      <c r="D176" s="106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40" t="s">
        <v>24</v>
      </c>
      <c r="N176" s="163" t="str">
        <f t="shared" si="121"/>
        <v>нд</v>
      </c>
      <c r="O176" s="162" t="str">
        <f t="shared" si="115"/>
        <v>нд</v>
      </c>
      <c r="P176" s="163" t="str">
        <f t="shared" si="122"/>
        <v>нд</v>
      </c>
      <c r="Q176" s="162" t="str">
        <f t="shared" si="116"/>
        <v>нд</v>
      </c>
      <c r="R176" s="163" t="str">
        <f t="shared" si="123"/>
        <v>нд</v>
      </c>
      <c r="S176" s="162" t="str">
        <f t="shared" si="117"/>
        <v>нд</v>
      </c>
      <c r="T176" s="163" t="str">
        <f t="shared" si="124"/>
        <v>нд</v>
      </c>
      <c r="U176" s="150" t="str">
        <f t="shared" si="118"/>
        <v>нд</v>
      </c>
      <c r="V176" s="163" t="str">
        <f t="shared" si="125"/>
        <v>нд</v>
      </c>
      <c r="W176" s="164" t="str">
        <f t="shared" si="119"/>
        <v>нд</v>
      </c>
      <c r="X176" s="80" t="s">
        <v>24</v>
      </c>
    </row>
    <row r="177" spans="1:24" ht="31.5" x14ac:dyDescent="0.25">
      <c r="A177" s="72" t="s">
        <v>285</v>
      </c>
      <c r="B177" s="26" t="s">
        <v>288</v>
      </c>
      <c r="C177" s="92" t="s">
        <v>289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40" t="s">
        <v>24</v>
      </c>
      <c r="N177" s="161" t="str">
        <f t="shared" si="121"/>
        <v>нд</v>
      </c>
      <c r="O177" s="162" t="str">
        <f t="shared" si="115"/>
        <v>нд</v>
      </c>
      <c r="P177" s="163" t="str">
        <f t="shared" si="122"/>
        <v>нд</v>
      </c>
      <c r="Q177" s="162" t="str">
        <f t="shared" si="116"/>
        <v>нд</v>
      </c>
      <c r="R177" s="163" t="str">
        <f t="shared" si="123"/>
        <v>нд</v>
      </c>
      <c r="S177" s="162" t="str">
        <f t="shared" si="117"/>
        <v>нд</v>
      </c>
      <c r="T177" s="163" t="str">
        <f t="shared" si="124"/>
        <v>нд</v>
      </c>
      <c r="U177" s="162" t="str">
        <f t="shared" si="118"/>
        <v>нд</v>
      </c>
      <c r="V177" s="163" t="str">
        <f t="shared" si="125"/>
        <v>нд</v>
      </c>
      <c r="W177" s="164" t="str">
        <f t="shared" si="119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50">IF(NOT(SUM(D179)=0),SUM(D179),"нд")</f>
        <v>нд</v>
      </c>
      <c r="E178" s="77" t="str">
        <f t="shared" si="150"/>
        <v>нд</v>
      </c>
      <c r="F178" s="77" t="str">
        <f t="shared" si="150"/>
        <v>нд</v>
      </c>
      <c r="G178" s="77" t="str">
        <f t="shared" si="150"/>
        <v>нд</v>
      </c>
      <c r="H178" s="119" t="str">
        <f t="shared" si="150"/>
        <v>нд</v>
      </c>
      <c r="I178" s="77" t="str">
        <f t="shared" si="150"/>
        <v>нд</v>
      </c>
      <c r="J178" s="77" t="str">
        <f t="shared" si="150"/>
        <v>нд</v>
      </c>
      <c r="K178" s="77" t="str">
        <f t="shared" si="150"/>
        <v>нд</v>
      </c>
      <c r="L178" s="77" t="str">
        <f t="shared" si="150"/>
        <v>нд</v>
      </c>
      <c r="M178" s="133" t="str">
        <f t="shared" si="150"/>
        <v>нд</v>
      </c>
      <c r="N178" s="77" t="str">
        <f t="shared" si="121"/>
        <v>нд</v>
      </c>
      <c r="O178" s="77" t="str">
        <f t="shared" si="115"/>
        <v>нд</v>
      </c>
      <c r="P178" s="77" t="str">
        <f t="shared" si="122"/>
        <v>нд</v>
      </c>
      <c r="Q178" s="77" t="str">
        <f t="shared" si="116"/>
        <v>нд</v>
      </c>
      <c r="R178" s="77" t="str">
        <f t="shared" si="123"/>
        <v>нд</v>
      </c>
      <c r="S178" s="77" t="str">
        <f t="shared" si="117"/>
        <v>нд</v>
      </c>
      <c r="T178" s="77" t="str">
        <f t="shared" si="124"/>
        <v>нд</v>
      </c>
      <c r="U178" s="77" t="str">
        <f t="shared" si="118"/>
        <v>нд</v>
      </c>
      <c r="V178" s="77" t="str">
        <f t="shared" si="125"/>
        <v>нд</v>
      </c>
      <c r="W178" s="77" t="str">
        <f t="shared" si="119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6" t="s">
        <v>24</v>
      </c>
      <c r="N179" s="161" t="str">
        <f t="shared" si="121"/>
        <v>нд</v>
      </c>
      <c r="O179" s="162" t="str">
        <f t="shared" si="115"/>
        <v>нд</v>
      </c>
      <c r="P179" s="163" t="str">
        <f t="shared" si="122"/>
        <v>нд</v>
      </c>
      <c r="Q179" s="162" t="str">
        <f t="shared" si="116"/>
        <v>нд</v>
      </c>
      <c r="R179" s="163" t="str">
        <f t="shared" si="123"/>
        <v>нд</v>
      </c>
      <c r="S179" s="162" t="str">
        <f t="shared" si="117"/>
        <v>нд</v>
      </c>
      <c r="T179" s="163" t="str">
        <f t="shared" si="124"/>
        <v>нд</v>
      </c>
      <c r="U179" s="162" t="str">
        <f t="shared" si="118"/>
        <v>нд</v>
      </c>
      <c r="V179" s="163" t="str">
        <f t="shared" si="125"/>
        <v>нд</v>
      </c>
      <c r="W179" s="164" t="str">
        <f t="shared" si="119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>
        <f t="shared" ref="D180:H180" si="151">IF(NOT(SUM(D181,D190)=0),SUM(D181,D190),"нд")</f>
        <v>0.13600000000000001</v>
      </c>
      <c r="E180" s="77" t="str">
        <f t="shared" si="151"/>
        <v>нд</v>
      </c>
      <c r="F180" s="77" t="str">
        <f t="shared" si="151"/>
        <v>нд</v>
      </c>
      <c r="G180" s="77">
        <f t="shared" si="151"/>
        <v>0.13600000000000001</v>
      </c>
      <c r="H180" s="119" t="str">
        <f t="shared" si="151"/>
        <v>нд</v>
      </c>
      <c r="I180" s="77">
        <f t="shared" ref="I180:M180" si="152">IF(NOT(SUM(I181,I190)=0),SUM(I181,I190),"нд")</f>
        <v>0.13600000000000001</v>
      </c>
      <c r="J180" s="77" t="str">
        <f t="shared" si="152"/>
        <v>нд</v>
      </c>
      <c r="K180" s="77" t="str">
        <f t="shared" si="152"/>
        <v>нд</v>
      </c>
      <c r="L180" s="77">
        <f t="shared" si="152"/>
        <v>0.13600000000000001</v>
      </c>
      <c r="M180" s="133" t="str">
        <f t="shared" si="152"/>
        <v>нд</v>
      </c>
      <c r="N180" s="77" t="str">
        <f t="shared" si="121"/>
        <v>нд</v>
      </c>
      <c r="O180" s="77" t="str">
        <f t="shared" si="115"/>
        <v>нд</v>
      </c>
      <c r="P180" s="77" t="str">
        <f t="shared" si="122"/>
        <v>нд</v>
      </c>
      <c r="Q180" s="77" t="str">
        <f t="shared" si="116"/>
        <v>нд</v>
      </c>
      <c r="R180" s="77" t="str">
        <f t="shared" si="123"/>
        <v>нд</v>
      </c>
      <c r="S180" s="77" t="str">
        <f t="shared" si="117"/>
        <v>нд</v>
      </c>
      <c r="T180" s="77" t="str">
        <f t="shared" si="124"/>
        <v>нд</v>
      </c>
      <c r="U180" s="151">
        <f t="shared" si="118"/>
        <v>0</v>
      </c>
      <c r="V180" s="77" t="str">
        <f t="shared" si="125"/>
        <v>нд</v>
      </c>
      <c r="W180" s="77" t="str">
        <f t="shared" si="119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>
        <f t="shared" ref="D181:H181" si="153">IF(NOT(SUM(D182,D188)=0),SUM(D182,D188),"нд")</f>
        <v>0.13600000000000001</v>
      </c>
      <c r="E181" s="78" t="str">
        <f t="shared" si="153"/>
        <v>нд</v>
      </c>
      <c r="F181" s="78" t="str">
        <f t="shared" si="153"/>
        <v>нд</v>
      </c>
      <c r="G181" s="78">
        <f t="shared" si="153"/>
        <v>0.13600000000000001</v>
      </c>
      <c r="H181" s="120" t="str">
        <f t="shared" si="153"/>
        <v>нд</v>
      </c>
      <c r="I181" s="78">
        <f t="shared" ref="I181:M181" si="154">IF(NOT(SUM(I182,I188)=0),SUM(I182,I188),"нд")</f>
        <v>0.13600000000000001</v>
      </c>
      <c r="J181" s="78" t="str">
        <f t="shared" si="154"/>
        <v>нд</v>
      </c>
      <c r="K181" s="78" t="str">
        <f t="shared" si="154"/>
        <v>нд</v>
      </c>
      <c r="L181" s="78">
        <f t="shared" si="154"/>
        <v>0.13600000000000001</v>
      </c>
      <c r="M181" s="134" t="str">
        <f t="shared" si="154"/>
        <v>нд</v>
      </c>
      <c r="N181" s="78" t="str">
        <f t="shared" si="121"/>
        <v>нд</v>
      </c>
      <c r="O181" s="78" t="str">
        <f t="shared" si="115"/>
        <v>нд</v>
      </c>
      <c r="P181" s="78" t="str">
        <f t="shared" si="122"/>
        <v>нд</v>
      </c>
      <c r="Q181" s="78" t="str">
        <f t="shared" si="116"/>
        <v>нд</v>
      </c>
      <c r="R181" s="78" t="str">
        <f t="shared" si="123"/>
        <v>нд</v>
      </c>
      <c r="S181" s="78" t="str">
        <f t="shared" si="117"/>
        <v>нд</v>
      </c>
      <c r="T181" s="78" t="str">
        <f t="shared" si="124"/>
        <v>нд</v>
      </c>
      <c r="U181" s="152">
        <f t="shared" si="118"/>
        <v>0</v>
      </c>
      <c r="V181" s="78" t="str">
        <f t="shared" si="125"/>
        <v>нд</v>
      </c>
      <c r="W181" s="78" t="str">
        <f t="shared" si="119"/>
        <v>нд</v>
      </c>
      <c r="X181" s="78" t="s">
        <v>24</v>
      </c>
    </row>
    <row r="182" spans="1:24" x14ac:dyDescent="0.25">
      <c r="A182" s="68" t="s">
        <v>290</v>
      </c>
      <c r="B182" s="5" t="s">
        <v>310</v>
      </c>
      <c r="C182" s="33" t="s">
        <v>23</v>
      </c>
      <c r="D182" s="103" t="str">
        <f t="shared" ref="D182:H182" si="155">IF(NOT(SUM(D183:D187)=0),SUM(D183:D187),"нд")</f>
        <v>нд</v>
      </c>
      <c r="E182" s="56" t="str">
        <f t="shared" si="155"/>
        <v>нд</v>
      </c>
      <c r="F182" s="56" t="str">
        <f t="shared" si="155"/>
        <v>нд</v>
      </c>
      <c r="G182" s="56" t="str">
        <f t="shared" si="155"/>
        <v>нд</v>
      </c>
      <c r="H182" s="33" t="str">
        <f t="shared" si="155"/>
        <v>нд</v>
      </c>
      <c r="I182" s="56" t="str">
        <f t="shared" ref="I182:M182" si="156">IF(NOT(SUM(I183:I187)=0),SUM(I183:I187),"нд")</f>
        <v>нд</v>
      </c>
      <c r="J182" s="56" t="str">
        <f t="shared" si="156"/>
        <v>нд</v>
      </c>
      <c r="K182" s="56" t="str">
        <f t="shared" si="156"/>
        <v>нд</v>
      </c>
      <c r="L182" s="56" t="str">
        <f t="shared" si="156"/>
        <v>нд</v>
      </c>
      <c r="M182" s="138" t="str">
        <f t="shared" si="156"/>
        <v>нд</v>
      </c>
      <c r="N182" s="56" t="str">
        <f t="shared" si="121"/>
        <v>нд</v>
      </c>
      <c r="O182" s="56" t="str">
        <f t="shared" si="115"/>
        <v>нд</v>
      </c>
      <c r="P182" s="56" t="str">
        <f t="shared" si="122"/>
        <v>нд</v>
      </c>
      <c r="Q182" s="56" t="str">
        <f t="shared" si="116"/>
        <v>нд</v>
      </c>
      <c r="R182" s="56" t="str">
        <f t="shared" si="123"/>
        <v>нд</v>
      </c>
      <c r="S182" s="56" t="str">
        <f t="shared" si="117"/>
        <v>нд</v>
      </c>
      <c r="T182" s="56" t="str">
        <f t="shared" si="124"/>
        <v>нд</v>
      </c>
      <c r="U182" s="153" t="str">
        <f t="shared" si="118"/>
        <v>нд</v>
      </c>
      <c r="V182" s="56" t="str">
        <f t="shared" si="125"/>
        <v>нд</v>
      </c>
      <c r="W182" s="56" t="str">
        <f t="shared" si="119"/>
        <v>нд</v>
      </c>
      <c r="X182" s="56" t="s">
        <v>24</v>
      </c>
    </row>
    <row r="183" spans="1:24" x14ac:dyDescent="0.25">
      <c r="A183" s="73" t="s">
        <v>290</v>
      </c>
      <c r="B183" s="25" t="s">
        <v>291</v>
      </c>
      <c r="C183" s="46" t="s">
        <v>292</v>
      </c>
      <c r="D183" s="106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40" t="s">
        <v>24</v>
      </c>
      <c r="N183" s="163" t="str">
        <f t="shared" si="121"/>
        <v>нд</v>
      </c>
      <c r="O183" s="162" t="str">
        <f t="shared" si="115"/>
        <v>нд</v>
      </c>
      <c r="P183" s="163" t="str">
        <f t="shared" si="122"/>
        <v>нд</v>
      </c>
      <c r="Q183" s="162" t="str">
        <f t="shared" si="116"/>
        <v>нд</v>
      </c>
      <c r="R183" s="163" t="str">
        <f t="shared" si="123"/>
        <v>нд</v>
      </c>
      <c r="S183" s="162" t="str">
        <f t="shared" si="117"/>
        <v>нд</v>
      </c>
      <c r="T183" s="163" t="str">
        <f t="shared" si="124"/>
        <v>нд</v>
      </c>
      <c r="U183" s="150" t="str">
        <f t="shared" si="118"/>
        <v>нд</v>
      </c>
      <c r="V183" s="163" t="str">
        <f t="shared" si="125"/>
        <v>нд</v>
      </c>
      <c r="W183" s="164" t="str">
        <f t="shared" si="119"/>
        <v>нд</v>
      </c>
      <c r="X183" s="80" t="s">
        <v>24</v>
      </c>
    </row>
    <row r="184" spans="1:24" x14ac:dyDescent="0.25">
      <c r="A184" s="73" t="s">
        <v>290</v>
      </c>
      <c r="B184" s="25" t="s">
        <v>293</v>
      </c>
      <c r="C184" s="46" t="s">
        <v>294</v>
      </c>
      <c r="D184" s="106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40" t="s">
        <v>24</v>
      </c>
      <c r="N184" s="163" t="str">
        <f t="shared" si="121"/>
        <v>нд</v>
      </c>
      <c r="O184" s="162" t="str">
        <f t="shared" si="115"/>
        <v>нд</v>
      </c>
      <c r="P184" s="163" t="str">
        <f t="shared" si="122"/>
        <v>нд</v>
      </c>
      <c r="Q184" s="162" t="str">
        <f t="shared" si="116"/>
        <v>нд</v>
      </c>
      <c r="R184" s="163" t="str">
        <f t="shared" si="123"/>
        <v>нд</v>
      </c>
      <c r="S184" s="162" t="str">
        <f t="shared" si="117"/>
        <v>нд</v>
      </c>
      <c r="T184" s="163" t="str">
        <f t="shared" si="124"/>
        <v>нд</v>
      </c>
      <c r="U184" s="150" t="str">
        <f t="shared" si="118"/>
        <v>нд</v>
      </c>
      <c r="V184" s="163" t="str">
        <f t="shared" si="125"/>
        <v>нд</v>
      </c>
      <c r="W184" s="164" t="str">
        <f t="shared" si="119"/>
        <v>нд</v>
      </c>
      <c r="X184" s="80" t="s">
        <v>24</v>
      </c>
    </row>
    <row r="185" spans="1:24" x14ac:dyDescent="0.25">
      <c r="A185" s="73" t="s">
        <v>290</v>
      </c>
      <c r="B185" s="25" t="s">
        <v>295</v>
      </c>
      <c r="C185" s="46" t="s">
        <v>296</v>
      </c>
      <c r="D185" s="106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40" t="s">
        <v>24</v>
      </c>
      <c r="N185" s="163" t="str">
        <f t="shared" si="121"/>
        <v>нд</v>
      </c>
      <c r="O185" s="162" t="str">
        <f t="shared" si="115"/>
        <v>нд</v>
      </c>
      <c r="P185" s="163" t="str">
        <f t="shared" si="122"/>
        <v>нд</v>
      </c>
      <c r="Q185" s="162" t="str">
        <f t="shared" si="116"/>
        <v>нд</v>
      </c>
      <c r="R185" s="163" t="str">
        <f t="shared" si="123"/>
        <v>нд</v>
      </c>
      <c r="S185" s="162" t="str">
        <f t="shared" si="117"/>
        <v>нд</v>
      </c>
      <c r="T185" s="163" t="str">
        <f t="shared" si="124"/>
        <v>нд</v>
      </c>
      <c r="U185" s="150" t="str">
        <f t="shared" si="118"/>
        <v>нд</v>
      </c>
      <c r="V185" s="163" t="str">
        <f t="shared" si="125"/>
        <v>нд</v>
      </c>
      <c r="W185" s="164" t="str">
        <f t="shared" si="119"/>
        <v>нд</v>
      </c>
      <c r="X185" s="80" t="s">
        <v>24</v>
      </c>
    </row>
    <row r="186" spans="1:24" x14ac:dyDescent="0.25">
      <c r="A186" s="73" t="s">
        <v>290</v>
      </c>
      <c r="B186" s="70" t="s">
        <v>297</v>
      </c>
      <c r="C186" s="92" t="s">
        <v>298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40" t="s">
        <v>24</v>
      </c>
      <c r="N186" s="161" t="str">
        <f t="shared" si="121"/>
        <v>нд</v>
      </c>
      <c r="O186" s="162" t="str">
        <f t="shared" si="115"/>
        <v>нд</v>
      </c>
      <c r="P186" s="163" t="str">
        <f t="shared" si="122"/>
        <v>нд</v>
      </c>
      <c r="Q186" s="162" t="str">
        <f t="shared" si="116"/>
        <v>нд</v>
      </c>
      <c r="R186" s="163" t="str">
        <f t="shared" si="123"/>
        <v>нд</v>
      </c>
      <c r="S186" s="162" t="str">
        <f t="shared" si="117"/>
        <v>нд</v>
      </c>
      <c r="T186" s="163" t="str">
        <f t="shared" si="124"/>
        <v>нд</v>
      </c>
      <c r="U186" s="162" t="str">
        <f t="shared" si="118"/>
        <v>нд</v>
      </c>
      <c r="V186" s="163" t="str">
        <f t="shared" si="125"/>
        <v>нд</v>
      </c>
      <c r="W186" s="164" t="str">
        <f t="shared" si="119"/>
        <v>нд</v>
      </c>
      <c r="X186" s="80" t="s">
        <v>24</v>
      </c>
    </row>
    <row r="187" spans="1:24" ht="31.5" x14ac:dyDescent="0.25">
      <c r="A187" s="73" t="s">
        <v>290</v>
      </c>
      <c r="B187" s="70" t="s">
        <v>299</v>
      </c>
      <c r="C187" s="92" t="s">
        <v>300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40" t="s">
        <v>24</v>
      </c>
      <c r="N187" s="161" t="str">
        <f t="shared" si="121"/>
        <v>нд</v>
      </c>
      <c r="O187" s="162" t="str">
        <f t="shared" si="115"/>
        <v>нд</v>
      </c>
      <c r="P187" s="163" t="str">
        <f t="shared" si="122"/>
        <v>нд</v>
      </c>
      <c r="Q187" s="162" t="str">
        <f t="shared" si="116"/>
        <v>нд</v>
      </c>
      <c r="R187" s="163" t="str">
        <f t="shared" si="123"/>
        <v>нд</v>
      </c>
      <c r="S187" s="162" t="str">
        <f t="shared" si="117"/>
        <v>нд</v>
      </c>
      <c r="T187" s="163" t="str">
        <f t="shared" si="124"/>
        <v>нд</v>
      </c>
      <c r="U187" s="162" t="str">
        <f t="shared" si="118"/>
        <v>нд</v>
      </c>
      <c r="V187" s="163" t="str">
        <f t="shared" si="125"/>
        <v>нд</v>
      </c>
      <c r="W187" s="164" t="str">
        <f t="shared" si="119"/>
        <v>нд</v>
      </c>
      <c r="X187" s="80" t="s">
        <v>24</v>
      </c>
    </row>
    <row r="188" spans="1:24" x14ac:dyDescent="0.25">
      <c r="A188" s="53" t="s">
        <v>301</v>
      </c>
      <c r="B188" s="6" t="s">
        <v>311</v>
      </c>
      <c r="C188" s="34" t="s">
        <v>23</v>
      </c>
      <c r="D188" s="96">
        <f t="shared" ref="D188:M188" si="157">IF(NOT(SUM(D189)=0),SUM(D189),"нд")</f>
        <v>0.13600000000000001</v>
      </c>
      <c r="E188" s="76" t="str">
        <f t="shared" si="157"/>
        <v>нд</v>
      </c>
      <c r="F188" s="76" t="str">
        <f t="shared" si="157"/>
        <v>нд</v>
      </c>
      <c r="G188" s="76">
        <f t="shared" si="157"/>
        <v>0.13600000000000001</v>
      </c>
      <c r="H188" s="117" t="str">
        <f t="shared" si="157"/>
        <v>нд</v>
      </c>
      <c r="I188" s="76">
        <f t="shared" si="157"/>
        <v>0.13600000000000001</v>
      </c>
      <c r="J188" s="76" t="str">
        <f t="shared" si="157"/>
        <v>нд</v>
      </c>
      <c r="K188" s="76" t="str">
        <f t="shared" si="157"/>
        <v>нд</v>
      </c>
      <c r="L188" s="76">
        <f t="shared" si="157"/>
        <v>0.13600000000000001</v>
      </c>
      <c r="M188" s="130" t="str">
        <f t="shared" si="157"/>
        <v>нд</v>
      </c>
      <c r="N188" s="76" t="str">
        <f t="shared" si="121"/>
        <v>нд</v>
      </c>
      <c r="O188" s="76" t="str">
        <f>IF(NOT(IFERROR(ROUND((I188-D188)/D188*100,2),"нд")=0),IFERROR(ROUND((I188-D188)/D188*100,2),"нд"),"нд")</f>
        <v>нд</v>
      </c>
      <c r="P188" s="76" t="str">
        <f t="shared" si="122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23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24"/>
        <v>нд</v>
      </c>
      <c r="U188" s="154">
        <f t="shared" ref="U188:U193" si="158">IF(AND(NOT(SUM(L188)=0),NOT(SUM(G188)=0)),ROUND(SUM(T188)/SUM(G188)*100,2),"нд")</f>
        <v>0</v>
      </c>
      <c r="V188" s="76" t="str">
        <f t="shared" si="125"/>
        <v>нд</v>
      </c>
      <c r="W188" s="76" t="str">
        <f t="shared" ref="W188:W193" si="159">IF(NOT(IFERROR(ROUND((M188-H188)/H188*100,2),"нд")=0),IFERROR(ROUND((M188-H188)/H188*100,2),"нд"),"нд")</f>
        <v>нд</v>
      </c>
      <c r="X188" s="167" t="s">
        <v>24</v>
      </c>
    </row>
    <row r="189" spans="1:24" x14ac:dyDescent="0.25">
      <c r="A189" s="73" t="s">
        <v>301</v>
      </c>
      <c r="B189" s="70" t="s">
        <v>302</v>
      </c>
      <c r="C189" s="92" t="s">
        <v>303</v>
      </c>
      <c r="D189" s="106">
        <f>IF(NOT(SUM(E189,F189,G189,H189)=0),SUM(E189,F189,G189,H189),"нд")</f>
        <v>0.13600000000000001</v>
      </c>
      <c r="E189" s="80" t="s">
        <v>24</v>
      </c>
      <c r="F189" s="80" t="s">
        <v>24</v>
      </c>
      <c r="G189" s="80">
        <v>0.13600000000000001</v>
      </c>
      <c r="H189" s="43" t="s">
        <v>24</v>
      </c>
      <c r="I189" s="80">
        <f>IF(NOT(SUM(J189,K189,L189,M189)=0),SUM(J189,K189,L189,M189),"нд")</f>
        <v>0.13600000000000001</v>
      </c>
      <c r="J189" s="80" t="s">
        <v>24</v>
      </c>
      <c r="K189" s="80" t="s">
        <v>24</v>
      </c>
      <c r="L189" s="80">
        <v>0.13600000000000001</v>
      </c>
      <c r="M189" s="140" t="s">
        <v>24</v>
      </c>
      <c r="N189" s="163" t="str">
        <f t="shared" si="121"/>
        <v>нд</v>
      </c>
      <c r="O189" s="162" t="str">
        <f>IF(NOT(IFERROR(ROUND((I189-D189)/D189*100,2),"нд")=0),IFERROR(ROUND((I189-D189)/D189*100,2),"нд"),"нд")</f>
        <v>нд</v>
      </c>
      <c r="P189" s="163" t="str">
        <f t="shared" si="122"/>
        <v>нд</v>
      </c>
      <c r="Q189" s="162" t="str">
        <f t="shared" si="116"/>
        <v>нд</v>
      </c>
      <c r="R189" s="163" t="str">
        <f t="shared" si="123"/>
        <v>нд</v>
      </c>
      <c r="S189" s="162" t="str">
        <f t="shared" si="117"/>
        <v>нд</v>
      </c>
      <c r="T189" s="163" t="str">
        <f t="shared" si="124"/>
        <v>нд</v>
      </c>
      <c r="U189" s="150">
        <f>IF(AND(NOT(SUM(L189)=0),NOT(SUM(G189)=0)),ROUND(SUM(T189)/SUM(G189)*100,2),"нд")</f>
        <v>0</v>
      </c>
      <c r="V189" s="163" t="str">
        <f t="shared" si="125"/>
        <v>нд</v>
      </c>
      <c r="W189" s="164" t="str">
        <f t="shared" si="159"/>
        <v>нд</v>
      </c>
      <c r="X189" s="166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60">IF(NOT(SUM(D191)=0),SUM(D191),"нд")</f>
        <v>нд</v>
      </c>
      <c r="E190" s="78" t="str">
        <f t="shared" si="160"/>
        <v>нд</v>
      </c>
      <c r="F190" s="78" t="str">
        <f t="shared" si="160"/>
        <v>нд</v>
      </c>
      <c r="G190" s="78" t="str">
        <f t="shared" si="160"/>
        <v>нд</v>
      </c>
      <c r="H190" s="120" t="str">
        <f t="shared" si="160"/>
        <v>нд</v>
      </c>
      <c r="I190" s="78" t="str">
        <f t="shared" si="160"/>
        <v>нд</v>
      </c>
      <c r="J190" s="78" t="str">
        <f t="shared" si="160"/>
        <v>нд</v>
      </c>
      <c r="K190" s="78" t="str">
        <f t="shared" si="160"/>
        <v>нд</v>
      </c>
      <c r="L190" s="78" t="str">
        <f t="shared" si="160"/>
        <v>нд</v>
      </c>
      <c r="M190" s="134" t="str">
        <f t="shared" si="160"/>
        <v>нд</v>
      </c>
      <c r="N190" s="78" t="str">
        <f t="shared" si="121"/>
        <v>нд</v>
      </c>
      <c r="O190" s="78" t="str">
        <f t="shared" ref="O190:O193" si="161">IF(NOT(IFERROR(ROUND((I190-D190)/D190*100,2),"нд")=0),IFERROR(ROUND((I190-D190)/D190*100,2),"нд"),"нд")</f>
        <v>нд</v>
      </c>
      <c r="P190" s="78" t="str">
        <f t="shared" si="122"/>
        <v>нд</v>
      </c>
      <c r="Q190" s="78" t="str">
        <f t="shared" ref="Q190:Q193" si="162">IF(NOT(IFERROR(ROUND((J190-E190)/E190*100,2),"нд")=0),IFERROR(ROUND((J190-E190)/E190*100,2),"нд"),"нд")</f>
        <v>нд</v>
      </c>
      <c r="R190" s="78" t="str">
        <f t="shared" si="123"/>
        <v>нд</v>
      </c>
      <c r="S190" s="78" t="str">
        <f t="shared" ref="S190:S193" si="163">IF(NOT(IFERROR(ROUND((K190-F190)/F190*100,2),"нд")=0),IFERROR(ROUND((K190-F190)/F190*100,2),"нд"),"нд")</f>
        <v>нд</v>
      </c>
      <c r="T190" s="78" t="str">
        <f t="shared" si="124"/>
        <v>нд</v>
      </c>
      <c r="U190" s="78" t="str">
        <f t="shared" si="158"/>
        <v>нд</v>
      </c>
      <c r="V190" s="78" t="str">
        <f t="shared" si="125"/>
        <v>нд</v>
      </c>
      <c r="W190" s="78" t="str">
        <f t="shared" si="159"/>
        <v>нд</v>
      </c>
      <c r="X190" s="78" t="s">
        <v>24</v>
      </c>
    </row>
    <row r="191" spans="1:24" x14ac:dyDescent="0.25">
      <c r="A191" s="55" t="s">
        <v>304</v>
      </c>
      <c r="B191" s="5" t="s">
        <v>310</v>
      </c>
      <c r="C191" s="33" t="s">
        <v>23</v>
      </c>
      <c r="D191" s="113" t="str">
        <f t="shared" ref="D191:H191" si="164">IF(NOT(SUM(D193,D192)=0),SUM(D193,D192),"нд")</f>
        <v>нд</v>
      </c>
      <c r="E191" s="87" t="str">
        <f t="shared" si="164"/>
        <v>нд</v>
      </c>
      <c r="F191" s="87" t="str">
        <f t="shared" si="164"/>
        <v>нд</v>
      </c>
      <c r="G191" s="87" t="str">
        <f t="shared" si="164"/>
        <v>нд</v>
      </c>
      <c r="H191" s="126" t="str">
        <f t="shared" si="164"/>
        <v>нд</v>
      </c>
      <c r="I191" s="87" t="str">
        <f t="shared" ref="I191:M191" si="165">IF(NOT(SUM(I193,I192)=0),SUM(I193,I192),"нд")</f>
        <v>нд</v>
      </c>
      <c r="J191" s="87" t="str">
        <f t="shared" si="165"/>
        <v>нд</v>
      </c>
      <c r="K191" s="87" t="str">
        <f t="shared" si="165"/>
        <v>нд</v>
      </c>
      <c r="L191" s="87" t="str">
        <f t="shared" si="165"/>
        <v>нд</v>
      </c>
      <c r="M191" s="148" t="str">
        <f t="shared" si="165"/>
        <v>нд</v>
      </c>
      <c r="N191" s="87" t="str">
        <f t="shared" si="121"/>
        <v>нд</v>
      </c>
      <c r="O191" s="87" t="str">
        <f t="shared" si="161"/>
        <v>нд</v>
      </c>
      <c r="P191" s="87" t="str">
        <f t="shared" si="122"/>
        <v>нд</v>
      </c>
      <c r="Q191" s="87" t="str">
        <f t="shared" si="162"/>
        <v>нд</v>
      </c>
      <c r="R191" s="87" t="str">
        <f t="shared" si="123"/>
        <v>нд</v>
      </c>
      <c r="S191" s="87" t="str">
        <f t="shared" si="163"/>
        <v>нд</v>
      </c>
      <c r="T191" s="87" t="str">
        <f t="shared" si="124"/>
        <v>нд</v>
      </c>
      <c r="U191" s="87" t="str">
        <f t="shared" si="158"/>
        <v>нд</v>
      </c>
      <c r="V191" s="87" t="str">
        <f t="shared" si="125"/>
        <v>нд</v>
      </c>
      <c r="W191" s="87" t="str">
        <f t="shared" si="159"/>
        <v>нд</v>
      </c>
      <c r="X191" s="87" t="s">
        <v>24</v>
      </c>
    </row>
    <row r="192" spans="1:24" x14ac:dyDescent="0.25">
      <c r="A192" s="73" t="s">
        <v>304</v>
      </c>
      <c r="B192" s="70" t="s">
        <v>305</v>
      </c>
      <c r="C192" s="92" t="s">
        <v>306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6" t="s">
        <v>24</v>
      </c>
      <c r="N192" s="161" t="str">
        <f t="shared" si="121"/>
        <v>нд</v>
      </c>
      <c r="O192" s="162" t="str">
        <f t="shared" si="161"/>
        <v>нд</v>
      </c>
      <c r="P192" s="163" t="str">
        <f t="shared" si="122"/>
        <v>нд</v>
      </c>
      <c r="Q192" s="162" t="str">
        <f t="shared" si="162"/>
        <v>нд</v>
      </c>
      <c r="R192" s="163" t="str">
        <f t="shared" si="123"/>
        <v>нд</v>
      </c>
      <c r="S192" s="162" t="str">
        <f t="shared" si="163"/>
        <v>нд</v>
      </c>
      <c r="T192" s="163" t="str">
        <f t="shared" si="124"/>
        <v>нд</v>
      </c>
      <c r="U192" s="162" t="str">
        <f t="shared" si="158"/>
        <v>нд</v>
      </c>
      <c r="V192" s="163" t="str">
        <f t="shared" si="125"/>
        <v>нд</v>
      </c>
      <c r="W192" s="164" t="str">
        <f t="shared" si="159"/>
        <v>нд</v>
      </c>
      <c r="X192" s="7" t="s">
        <v>24</v>
      </c>
    </row>
    <row r="193" spans="1:24" ht="16.5" thickBot="1" x14ac:dyDescent="0.3">
      <c r="A193" s="73" t="s">
        <v>304</v>
      </c>
      <c r="B193" s="70" t="s">
        <v>307</v>
      </c>
      <c r="C193" s="92" t="s">
        <v>308</v>
      </c>
      <c r="D193" s="114" t="s">
        <v>24</v>
      </c>
      <c r="E193" s="88" t="s">
        <v>24</v>
      </c>
      <c r="F193" s="88" t="s">
        <v>24</v>
      </c>
      <c r="G193" s="88" t="s">
        <v>24</v>
      </c>
      <c r="H193" s="127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9" t="s">
        <v>24</v>
      </c>
      <c r="N193" s="161" t="str">
        <f>IF(NOT(SUM(P193,R193,T193,V193)=0),SUM(P193,R193,T193,V193),"нд")</f>
        <v>нд</v>
      </c>
      <c r="O193" s="162" t="str">
        <f t="shared" si="161"/>
        <v>нд</v>
      </c>
      <c r="P193" s="163" t="str">
        <f>IF(SUM(J193)-SUM(E193)=0,"нд",SUM(J193)-SUM(E193))</f>
        <v>нд</v>
      </c>
      <c r="Q193" s="162" t="str">
        <f t="shared" si="162"/>
        <v>нд</v>
      </c>
      <c r="R193" s="163" t="str">
        <f>IF(SUM(K193)-SUM(F193)=0,"нд",SUM(K193)-SUM(F193))</f>
        <v>нд</v>
      </c>
      <c r="S193" s="162" t="str">
        <f t="shared" si="163"/>
        <v>нд</v>
      </c>
      <c r="T193" s="163" t="str">
        <f>IF(SUM(L193)-SUM(G193)=0,"нд",SUM(L193)-SUM(G193))</f>
        <v>нд</v>
      </c>
      <c r="U193" s="162" t="str">
        <f t="shared" si="158"/>
        <v>нд</v>
      </c>
      <c r="V193" s="163" t="str">
        <f>IF(SUM(M193)-SUM(H193)=0,"нд",SUM(M193)-SUM(H193))</f>
        <v>нд</v>
      </c>
      <c r="W193" s="164" t="str">
        <f t="shared" si="159"/>
        <v>нд</v>
      </c>
      <c r="X193" s="7" t="s">
        <v>24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G18:G19"/>
    <mergeCell ref="H18:H19"/>
    <mergeCell ref="I18:I19"/>
    <mergeCell ref="J18:J19"/>
    <mergeCell ref="K18:K19"/>
    <mergeCell ref="R17:S18"/>
    <mergeCell ref="T17:U18"/>
    <mergeCell ref="I17:M17"/>
    <mergeCell ref="N17:O18"/>
    <mergeCell ref="P17:Q18"/>
    <mergeCell ref="M18:M19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8" priority="370" operator="notEqual">
      <formula>"нд"</formula>
    </cfRule>
  </conditionalFormatting>
  <conditionalFormatting sqref="Q68:Q69 S68:S69 N68:O69 W68:W69 W192:W193 N192:O193 S192:S193 Q192:Q193 W189 O189 S189 Q189 W183:W187 N186:O187 S183:S187 Q183:Q187 W179 N179:O179 S179 Q179 W176:W177 N177:O177 S176:S177 Q176:Q177 W173:W174 N174:O174 S173:S174 Q173:Q174 W170 O170 S170 Q170 W166:W168 N166:O168 S166:S168 Q166:Q168 W162 N162:O162 S162 Q162 W160 N160:O160 S160 Q160 W157 N157:O157 S157 Q157 W154 N154:O154 S154 Q154 W150 N150:O150 S150 Q150 W148 N148:O148 S148 Q148 W88:W94 N88:O94 S88:S94 Q88:Q94 W72:W86 N72:O86 S72:S86 Q72:Q86 O183:O185 O176 O173">
    <cfRule type="cellIs" dxfId="47" priority="257" operator="notEqual">
      <formula>"нд"</formula>
    </cfRule>
  </conditionalFormatting>
  <conditionalFormatting sqref="U68:U69 U192:U193 U186:U187 U179 U177 U174 U166:U168 U162 U160 U157 U154 U150 U148 U88:U94 U72:U86">
    <cfRule type="cellIs" dxfId="46" priority="209" operator="notEqual">
      <formula>"нд"</formula>
    </cfRule>
  </conditionalFormatting>
  <conditionalFormatting sqref="U68:U69 U192:U193 U186:U187 U179 U177 U174 U166:U168 U162 U160 U157 U154 U150 U148 U88:U94 U72:U86">
    <cfRule type="cellIs" dxfId="45" priority="117" operator="notEqual">
      <formula>"нд"</formula>
    </cfRule>
  </conditionalFormatting>
  <conditionalFormatting sqref="E189:F189 H170 D191:H193 H189 D88:H94 D156:H157 D179:H179 D160:H160 D162:H162 D148:H148 D150:H150 D128:H128 D139:H139 D131:H131 D133:H133 D135:H135 D137:H137 D38:H38 D47:H47 D49:H49 D54:H54 D56:H56 D58:H58 D61:H61 D41:H41 D43:H43 D51:H51 D30:H30 D34:H34 D36:H36 D63:H63 D154:H154 E170:F170">
    <cfRule type="cellIs" dxfId="44" priority="77" operator="notEqual">
      <formula>"нд"</formula>
    </cfRule>
  </conditionalFormatting>
  <conditionalFormatting sqref="D174">
    <cfRule type="cellIs" dxfId="43" priority="75" operator="notEqual">
      <formula>"нд"</formula>
    </cfRule>
  </conditionalFormatting>
  <conditionalFormatting sqref="D177">
    <cfRule type="cellIs" dxfId="42" priority="73" operator="notEqual">
      <formula>"нд"</formula>
    </cfRule>
  </conditionalFormatting>
  <conditionalFormatting sqref="D186">
    <cfRule type="cellIs" dxfId="41" priority="72" operator="notEqual">
      <formula>"нд"</formula>
    </cfRule>
  </conditionalFormatting>
  <conditionalFormatting sqref="D187">
    <cfRule type="cellIs" dxfId="40" priority="71" operator="notEqual">
      <formula>"нд"</formula>
    </cfRule>
  </conditionalFormatting>
  <conditionalFormatting sqref="D187">
    <cfRule type="cellIs" dxfId="39" priority="69" operator="notEqual">
      <formula>"нд"</formula>
    </cfRule>
  </conditionalFormatting>
  <conditionalFormatting sqref="D186">
    <cfRule type="cellIs" dxfId="38" priority="68" operator="notEqual">
      <formula>"нд"</formula>
    </cfRule>
  </conditionalFormatting>
  <conditionalFormatting sqref="D186">
    <cfRule type="cellIs" dxfId="37" priority="67" operator="notEqual">
      <formula>"нд"</formula>
    </cfRule>
  </conditionalFormatting>
  <conditionalFormatting sqref="D153:H153">
    <cfRule type="cellIs" dxfId="36" priority="66" operator="notEqual">
      <formula>"нд"</formula>
    </cfRule>
  </conditionalFormatting>
  <conditionalFormatting sqref="I191:M193 I88:M94 I156:M157 I179:M179 I160:M160 I162:M162 I148:M148 I150:M150 I128:M128 I139:M139 I131:M131 I133:M133 I135:M135 I137:M137 I38:M38 I47:M47 I49:M49 I54:M54 I56:M56 I58:M58 I61:M61 I41:M41 I43:M43 I51:M51 I30:M30 I34:M34 I36:M36 I63:M63 I154:M154 J189:K189 J170:M170 M189">
    <cfRule type="cellIs" dxfId="35" priority="65" operator="notEqual">
      <formula>"нд"</formula>
    </cfRule>
  </conditionalFormatting>
  <conditionalFormatting sqref="I174">
    <cfRule type="cellIs" dxfId="34" priority="63" operator="notEqual">
      <formula>"нд"</formula>
    </cfRule>
  </conditionalFormatting>
  <conditionalFormatting sqref="I177">
    <cfRule type="cellIs" dxfId="33" priority="61" operator="notEqual">
      <formula>"нд"</formula>
    </cfRule>
  </conditionalFormatting>
  <conditionalFormatting sqref="I186">
    <cfRule type="cellIs" dxfId="32" priority="60" operator="notEqual">
      <formula>"нд"</formula>
    </cfRule>
  </conditionalFormatting>
  <conditionalFormatting sqref="I187">
    <cfRule type="cellIs" dxfId="31" priority="59" operator="notEqual">
      <formula>"нд"</formula>
    </cfRule>
  </conditionalFormatting>
  <conditionalFormatting sqref="I187">
    <cfRule type="cellIs" dxfId="30" priority="57" operator="notEqual">
      <formula>"нд"</formula>
    </cfRule>
  </conditionalFormatting>
  <conditionalFormatting sqref="I186">
    <cfRule type="cellIs" dxfId="29" priority="56" operator="notEqual">
      <formula>"нд"</formula>
    </cfRule>
  </conditionalFormatting>
  <conditionalFormatting sqref="I186">
    <cfRule type="cellIs" dxfId="28" priority="55" operator="notEqual">
      <formula>"нд"</formula>
    </cfRule>
  </conditionalFormatting>
  <conditionalFormatting sqref="I153:M153">
    <cfRule type="cellIs" dxfId="27" priority="54" operator="notEqual">
      <formula>"нд"</formula>
    </cfRule>
  </conditionalFormatting>
  <conditionalFormatting sqref="N191:W191">
    <cfRule type="cellIs" dxfId="26" priority="53" operator="notEqual">
      <formula>"нд"</formula>
    </cfRule>
  </conditionalFormatting>
  <conditionalFormatting sqref="N156:W156">
    <cfRule type="cellIs" dxfId="25" priority="32" operator="notEqual">
      <formula>"нд"</formula>
    </cfRule>
  </conditionalFormatting>
  <conditionalFormatting sqref="N153:W153">
    <cfRule type="cellIs" dxfId="24" priority="31" operator="notEqual">
      <formula>"нд"</formula>
    </cfRule>
  </conditionalFormatting>
  <conditionalFormatting sqref="N128:W128 N139:W139 N131:W131 N133:W133 N135:W135 N137:W137">
    <cfRule type="cellIs" dxfId="23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2" priority="27" operator="notEqual">
      <formula>"нд"</formula>
    </cfRule>
  </conditionalFormatting>
  <conditionalFormatting sqref="W144 S144 Q144">
    <cfRule type="cellIs" dxfId="21" priority="26" operator="notEqual">
      <formula>"нд"</formula>
    </cfRule>
  </conditionalFormatting>
  <conditionalFormatting sqref="W144 S144 Q144">
    <cfRule type="cellIs" dxfId="20" priority="25" operator="notEqual">
      <formula>"нд"</formula>
    </cfRule>
  </conditionalFormatting>
  <conditionalFormatting sqref="H144 E144:F144">
    <cfRule type="cellIs" dxfId="19" priority="24" operator="notEqual">
      <formula>"нд"</formula>
    </cfRule>
  </conditionalFormatting>
  <conditionalFormatting sqref="J144:K144 M144">
    <cfRule type="cellIs" dxfId="18" priority="23" operator="notEqual">
      <formula>"нд"</formula>
    </cfRule>
  </conditionalFormatting>
  <conditionalFormatting sqref="W145:W146 S145:S146 Q145:Q146 O145:O146">
    <cfRule type="cellIs" dxfId="17" priority="22" operator="notEqual">
      <formula>"нд"</formula>
    </cfRule>
  </conditionalFormatting>
  <conditionalFormatting sqref="W145:W146 O145:O146 S145:S146 Q145:Q146">
    <cfRule type="cellIs" dxfId="16" priority="21" operator="notEqual">
      <formula>"нд"</formula>
    </cfRule>
  </conditionalFormatting>
  <conditionalFormatting sqref="H145:H146 E145:F146">
    <cfRule type="cellIs" dxfId="15" priority="20" operator="notEqual">
      <formula>"нд"</formula>
    </cfRule>
  </conditionalFormatting>
  <conditionalFormatting sqref="J145:M146">
    <cfRule type="cellIs" dxfId="14" priority="19" operator="notEqual">
      <formula>"нд"</formula>
    </cfRule>
  </conditionalFormatting>
  <conditionalFormatting sqref="W142 S142 Q142">
    <cfRule type="cellIs" dxfId="13" priority="18" operator="notEqual">
      <formula>"нд"</formula>
    </cfRule>
  </conditionalFormatting>
  <conditionalFormatting sqref="W142 S142 Q142">
    <cfRule type="cellIs" dxfId="12" priority="17" operator="notEqual">
      <formula>"нд"</formula>
    </cfRule>
  </conditionalFormatting>
  <conditionalFormatting sqref="H142 E142:F142">
    <cfRule type="cellIs" dxfId="11" priority="16" operator="notEqual">
      <formula>"нд"</formula>
    </cfRule>
  </conditionalFormatting>
  <conditionalFormatting sqref="J142:K142 M142">
    <cfRule type="cellIs" dxfId="10" priority="15" operator="notEqual">
      <formula>"нд"</formula>
    </cfRule>
  </conditionalFormatting>
  <conditionalFormatting sqref="W105:W126 S105:S126 Q105:Q126 O105:O110 O112:O126">
    <cfRule type="cellIs" dxfId="9" priority="14" operator="notEqual">
      <formula>"нд"</formula>
    </cfRule>
  </conditionalFormatting>
  <conditionalFormatting sqref="W105:W126 O105:O110 S105:S126 Q105:Q126 O112:O126">
    <cfRule type="cellIs" dxfId="8" priority="13" operator="notEqual">
      <formula>"нд"</formula>
    </cfRule>
  </conditionalFormatting>
  <conditionalFormatting sqref="H105:H126 E105:F126 G106 G110">
    <cfRule type="cellIs" dxfId="7" priority="12" operator="notEqual">
      <formula>"нд"</formula>
    </cfRule>
  </conditionalFormatting>
  <conditionalFormatting sqref="J105:M110 J112:M126 J111:K111 M111">
    <cfRule type="cellIs" dxfId="6" priority="11" operator="notEqual">
      <formula>"нд"</formula>
    </cfRule>
  </conditionalFormatting>
  <conditionalFormatting sqref="W98:W103 S98:S103 Q98:Q103 O99:O103">
    <cfRule type="cellIs" dxfId="5" priority="10" operator="notEqual">
      <formula>"нд"</formula>
    </cfRule>
  </conditionalFormatting>
  <conditionalFormatting sqref="W98:W103 O99:O103 S98:S103 Q98:Q103">
    <cfRule type="cellIs" dxfId="4" priority="9" operator="notEqual">
      <formula>"нд"</formula>
    </cfRule>
  </conditionalFormatting>
  <conditionalFormatting sqref="H98:H103 E98:F103">
    <cfRule type="cellIs" dxfId="3" priority="8" operator="notEqual">
      <formula>"нд"</formula>
    </cfRule>
  </conditionalFormatting>
  <conditionalFormatting sqref="J99:M103 J98:K98 M98">
    <cfRule type="cellIs" dxfId="2" priority="7" operator="notEqual">
      <formula>"нд"</formula>
    </cfRule>
  </conditionalFormatting>
  <conditionalFormatting sqref="X156:X157 X99:X103 X191:X193 X88:X94 X179 X160 X162 X148 X150 X128 X139 X131 X133 X135 X137 X38 X47 X49 X54 X56 X58 X61 X41 X43 X51 X30 X34 X36 X63 X154 X105:X110 X145:X146 X112:X126">
    <cfRule type="cellIs" dxfId="1" priority="2" operator="notEqual">
      <formula>"нд"</formula>
    </cfRule>
  </conditionalFormatting>
  <conditionalFormatting sqref="X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2023-10-24T11:19:29Z</dcterms:modified>
</cp:coreProperties>
</file>