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AB12" i="1" l="1"/>
  <c r="AB25" i="1" s="1"/>
  <c r="AB13" i="1"/>
  <c r="AB14" i="1"/>
  <c r="AB15" i="1"/>
  <c r="AB16" i="1"/>
  <c r="AB11" i="1"/>
  <c r="AB26" i="1"/>
  <c r="V26" i="1"/>
  <c r="U26" i="1"/>
  <c r="U25" i="1" s="1"/>
  <c r="T26" i="1"/>
  <c r="T25" i="1" s="1"/>
  <c r="S26" i="1"/>
  <c r="R26" i="1"/>
  <c r="Q26" i="1"/>
  <c r="Q25" i="1" s="1"/>
  <c r="P26" i="1"/>
  <c r="P25" i="1" s="1"/>
  <c r="O26" i="1"/>
  <c r="N26" i="1"/>
  <c r="M26" i="1"/>
  <c r="M25" i="1" s="1"/>
  <c r="V25" i="1"/>
  <c r="S25" i="1"/>
  <c r="R25" i="1"/>
  <c r="O25" i="1"/>
  <c r="N25" i="1"/>
  <c r="I25" i="1"/>
  <c r="I26" i="1"/>
  <c r="W31" i="1" l="1"/>
  <c r="V31" i="1"/>
  <c r="U31" i="1"/>
  <c r="S31" i="1"/>
  <c r="R31" i="1"/>
  <c r="Q31" i="1"/>
  <c r="O31" i="1"/>
  <c r="N31" i="1"/>
  <c r="M31" i="1"/>
  <c r="V30" i="1"/>
  <c r="R30" i="1"/>
  <c r="N30" i="1"/>
  <c r="AB31" i="1"/>
  <c r="W26" i="1"/>
  <c r="T31" i="1"/>
  <c r="P31" i="1"/>
  <c r="I31" i="1"/>
  <c r="W25" i="1"/>
  <c r="U22" i="1"/>
  <c r="Q22" i="1"/>
  <c r="M22" i="1"/>
  <c r="W22" i="1"/>
  <c r="V22" i="1"/>
  <c r="S22" i="1"/>
  <c r="R22" i="1"/>
  <c r="O22" i="1"/>
  <c r="N22" i="1"/>
  <c r="AB20" i="1"/>
  <c r="W20" i="1"/>
  <c r="W17" i="1" s="1"/>
  <c r="W27" i="1" s="1"/>
  <c r="V20" i="1"/>
  <c r="U20" i="1"/>
  <c r="U30" i="1" s="1"/>
  <c r="T20" i="1"/>
  <c r="S20" i="1"/>
  <c r="S17" i="1" s="1"/>
  <c r="S27" i="1" s="1"/>
  <c r="R20" i="1"/>
  <c r="Q20" i="1"/>
  <c r="Q30" i="1" s="1"/>
  <c r="P20" i="1"/>
  <c r="O20" i="1"/>
  <c r="O17" i="1" s="1"/>
  <c r="O27" i="1" s="1"/>
  <c r="N20" i="1"/>
  <c r="M20" i="1"/>
  <c r="M30" i="1" s="1"/>
  <c r="I20" i="1"/>
  <c r="AB17" i="1"/>
  <c r="V17" i="1"/>
  <c r="V27" i="1" s="1"/>
  <c r="U17" i="1"/>
  <c r="U27" i="1" s="1"/>
  <c r="T17" i="1"/>
  <c r="R17" i="1"/>
  <c r="R27" i="1" s="1"/>
  <c r="Q17" i="1"/>
  <c r="P17" i="1"/>
  <c r="N17" i="1"/>
  <c r="N27" i="1" s="1"/>
  <c r="M17" i="1"/>
  <c r="M27" i="1" s="1"/>
  <c r="I17" i="1"/>
  <c r="Q27" i="1" l="1"/>
  <c r="I27" i="1"/>
  <c r="O30" i="1"/>
  <c r="S30" i="1"/>
  <c r="W30" i="1"/>
  <c r="I22" i="1"/>
  <c r="P22" i="1"/>
  <c r="P27" i="1" s="1"/>
  <c r="T22" i="1"/>
  <c r="T27" i="1" s="1"/>
  <c r="AB22" i="1"/>
  <c r="AB27" i="1" s="1"/>
  <c r="AB30" i="1" l="1"/>
  <c r="T30" i="1"/>
  <c r="P30" i="1"/>
  <c r="I30" i="1"/>
</calcChain>
</file>

<file path=xl/sharedStrings.xml><?xml version="1.0" encoding="utf-8"?>
<sst xmlns="http://schemas.openxmlformats.org/spreadsheetml/2006/main" count="349" uniqueCount="122">
  <si>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</si>
  <si>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</si>
  <si>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</si>
  <si>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</si>
  <si>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</si>
  <si>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</si>
  <si>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</si>
  <si>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</si>
  <si>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</si>
  <si>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</si>
  <si>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</si>
  <si>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</si>
  <si>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</si>
  <si>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</si>
  <si>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</si>
  <si>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</si>
  <si>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</si>
  <si>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</si>
  <si>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</si>
  <si>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</si>
  <si>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</si>
  <si>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</si>
  <si>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</si>
  <si>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</si>
  <si>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</si>
  <si>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</si>
  <si>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</si>
  <si>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</si>
  <si>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</si>
  <si>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</si>
  <si>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</si>
  <si>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</si>
  <si>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</si>
  <si>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</si>
  <si>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</si>
  <si>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</si>
  <si>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</si>
  <si>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</si>
  <si>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</si>
  <si>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</si>
  <si>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</si>
  <si>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</si>
  <si>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</si>
  <si>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</si>
  <si>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</si>
  <si>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</si>
  <si>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</si>
  <si>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</si>
  <si>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</si>
  <si>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</si>
  <si>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</si>
  <si>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</si>
  <si>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6 (6.3)</t>
  </si>
  <si>
    <t>0.38</t>
  </si>
  <si>
    <t>-</t>
  </si>
  <si>
    <t>РП</t>
  </si>
  <si>
    <t>ТП-41, РУ-0,4кВ, ф.4</t>
  </si>
  <si>
    <t>РП-1, РУ-6кВ, яч.8 (К 1-54 ф.1)</t>
  </si>
  <si>
    <t>ТП-44, РУ-0,4кВ, яч.4</t>
  </si>
  <si>
    <t>17,52 2022.04.04</t>
  </si>
  <si>
    <t>16,55 2022.04.19</t>
  </si>
  <si>
    <t>16,35 2022.04.28</t>
  </si>
  <si>
    <t>20,10 2022.04.04</t>
  </si>
  <si>
    <t>18,15 2022.04.19</t>
  </si>
  <si>
    <t>16,50 2022.04.28</t>
  </si>
  <si>
    <t>2,3</t>
  </si>
  <si>
    <t>1,33</t>
  </si>
  <si>
    <t>0,25</t>
  </si>
  <si>
    <t>ТП-54, ТП-82, ТП-85,       ТП-64, КТП-18, КТП-20</t>
  </si>
  <si>
    <t>потребители ТП-44 РУ-0,4кВ</t>
  </si>
  <si>
    <t>ПАО "Ростелеком", ООО "ЭК"ТВК"</t>
  </si>
  <si>
    <t>б/н запись в оперативном журнале от       04.04.2022г.</t>
  </si>
  <si>
    <t>б/н запись в оперативном журнале от       19.04.2022г.</t>
  </si>
  <si>
    <t>3.4.9.3</t>
  </si>
  <si>
    <t>3.4.8</t>
  </si>
  <si>
    <t>4.9</t>
  </si>
  <si>
    <t>4.12</t>
  </si>
  <si>
    <t>ВЛ</t>
  </si>
  <si>
    <t>10 (10.5)</t>
  </si>
  <si>
    <t>Л-49/2-3</t>
  </si>
  <si>
    <t>Л-23</t>
  </si>
  <si>
    <t>2с.ш.РП-4</t>
  </si>
  <si>
    <t>21-15 2022.04.09</t>
  </si>
  <si>
    <t>03-30 2022.04.10</t>
  </si>
  <si>
    <t>19-45 2022. 04.26</t>
  </si>
  <si>
    <t>15-30 2022.04.27</t>
  </si>
  <si>
    <t>16-35 2022.04.20</t>
  </si>
  <si>
    <t>18-05 2022.04.20</t>
  </si>
  <si>
    <t>6,25</t>
  </si>
  <si>
    <t>19,75</t>
  </si>
  <si>
    <t>№3 от 09.04.2022</t>
  </si>
  <si>
    <t>3.4.12.2.</t>
  </si>
  <si>
    <t>4.13.</t>
  </si>
  <si>
    <t>№5 от 28.04.2022</t>
  </si>
  <si>
    <t>3.4.12.5.</t>
  </si>
  <si>
    <t>4.10.</t>
  </si>
  <si>
    <t>№4 от 21.04.2022</t>
  </si>
  <si>
    <t>3.4.14.</t>
  </si>
  <si>
    <t>4.12.</t>
  </si>
  <si>
    <t>КЛ</t>
  </si>
  <si>
    <t>РП-4</t>
  </si>
  <si>
    <t>1,5</t>
  </si>
  <si>
    <t>ТП-41</t>
  </si>
  <si>
    <t>ВЛ-49/2-3</t>
  </si>
  <si>
    <t>ВЛ-23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</si>
  <si>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</si>
  <si>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</si>
  <si>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</si>
  <si>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</si>
  <si>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</si>
  <si>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</si>
  <si>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</si>
  <si>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</si>
  <si>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</si>
  <si>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</si>
  <si>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</si>
  <si>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</si>
  <si>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</si>
  <si>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</si>
  <si>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АО "Мурманэнергосбыт" Филиал "Ковдорская электросеть"</t>
  </si>
  <si>
    <t>АО "Мурманэнергосбыт" Филиал "Заполярная горэлектросеть"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</si>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</sst>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9" fillId="2" borderId="0"/>
    <xf numFmtId="0" fontId="11" fillId="2" borderId="0" applyFill="0" applyProtection="0"/>
  </cellStyleXfs>
  <cellXfs count="149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2" fillId="0" borderId="0" xfId="0" applyFont="1" applyFill="1"/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49" fontId="12" fillId="3" borderId="18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0" fontId="12" fillId="3" borderId="20" xfId="1" applyFont="1" applyFill="1" applyBorder="1" applyAlignment="1">
      <alignment horizontal="center" vertical="center"/>
    </xf>
    <xf numFmtId="164" fontId="12" fillId="3" borderId="17" xfId="1" applyNumberFormat="1" applyFont="1" applyFill="1" applyBorder="1" applyAlignment="1">
      <alignment horizontal="center"/>
    </xf>
    <xf numFmtId="0" fontId="12" fillId="3" borderId="17" xfId="1" applyNumberFormat="1" applyFont="1" applyFill="1" applyBorder="1" applyAlignment="1">
      <alignment horizontal="center"/>
    </xf>
    <xf numFmtId="1" fontId="12" fillId="3" borderId="17" xfId="1" applyNumberFormat="1" applyFont="1" applyFill="1" applyBorder="1" applyAlignment="1">
      <alignment horizontal="center"/>
    </xf>
    <xf numFmtId="49" fontId="12" fillId="3" borderId="17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164" fontId="14" fillId="3" borderId="17" xfId="1" applyNumberFormat="1" applyFont="1" applyFill="1" applyBorder="1" applyAlignment="1">
      <alignment horizontal="center"/>
    </xf>
    <xf numFmtId="0" fontId="14" fillId="3" borderId="17" xfId="1" applyNumberFormat="1" applyFont="1" applyFill="1" applyBorder="1" applyAlignment="1">
      <alignment horizontal="center"/>
    </xf>
    <xf numFmtId="165" fontId="14" fillId="3" borderId="17" xfId="1" applyNumberFormat="1" applyFont="1" applyFill="1" applyBorder="1" applyAlignment="1">
      <alignment horizontal="center"/>
    </xf>
    <xf numFmtId="2" fontId="14" fillId="3" borderId="17" xfId="1" applyNumberFormat="1" applyFont="1" applyFill="1" applyBorder="1" applyAlignment="1">
      <alignment horizontal="center"/>
    </xf>
    <xf numFmtId="49" fontId="15" fillId="3" borderId="18" xfId="1" applyNumberFormat="1" applyFont="1" applyFill="1" applyBorder="1" applyAlignment="1">
      <alignment horizontal="left" vertical="center" wrapText="1"/>
    </xf>
    <xf numFmtId="49" fontId="15" fillId="3" borderId="19" xfId="1" applyNumberFormat="1" applyFont="1" applyFill="1" applyBorder="1" applyAlignment="1">
      <alignment horizontal="left" vertical="center" wrapText="1"/>
    </xf>
    <xf numFmtId="0" fontId="16" fillId="3" borderId="20" xfId="1" applyFont="1" applyFill="1" applyBorder="1" applyAlignment="1">
      <alignment horizontal="center" vertical="center"/>
    </xf>
    <xf numFmtId="164" fontId="15" fillId="3" borderId="17" xfId="1" applyNumberFormat="1" applyFont="1" applyFill="1" applyBorder="1" applyAlignment="1">
      <alignment horizontal="center"/>
    </xf>
    <xf numFmtId="0" fontId="15" fillId="3" borderId="17" xfId="1" applyNumberFormat="1" applyFont="1" applyFill="1" applyBorder="1" applyAlignment="1">
      <alignment horizontal="center"/>
    </xf>
    <xf numFmtId="165" fontId="15" fillId="3" borderId="17" xfId="1" applyNumberFormat="1" applyFont="1" applyFill="1" applyBorder="1" applyAlignment="1">
      <alignment horizontal="center"/>
    </xf>
    <xf numFmtId="2" fontId="15" fillId="3" borderId="17" xfId="1" applyNumberFormat="1" applyFont="1" applyFill="1" applyBorder="1" applyAlignment="1">
      <alignment horizontal="center"/>
    </xf>
    <xf numFmtId="1" fontId="14" fillId="3" borderId="17" xfId="1" applyNumberFormat="1" applyFont="1" applyFill="1" applyBorder="1" applyAlignment="1">
      <alignment horizontal="center"/>
    </xf>
    <xf numFmtId="49" fontId="14" fillId="3" borderId="17" xfId="1" applyNumberFormat="1" applyFont="1" applyFill="1" applyBorder="1" applyAlignment="1">
      <alignment horizontal="center"/>
    </xf>
    <xf numFmtId="49" fontId="12" fillId="4" borderId="18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0" fontId="12" fillId="4" borderId="20" xfId="1" applyFont="1" applyFill="1" applyBorder="1" applyAlignment="1">
      <alignment horizontal="center" vertical="center"/>
    </xf>
    <xf numFmtId="164" fontId="12" fillId="4" borderId="17" xfId="1" applyNumberFormat="1" applyFont="1" applyFill="1" applyBorder="1" applyAlignment="1">
      <alignment horizontal="center"/>
    </xf>
    <xf numFmtId="0" fontId="12" fillId="4" borderId="17" xfId="1" applyNumberFormat="1" applyFont="1" applyFill="1" applyBorder="1" applyAlignment="1">
      <alignment horizontal="center"/>
    </xf>
    <xf numFmtId="1" fontId="12" fillId="4" borderId="17" xfId="1" applyNumberFormat="1" applyFont="1" applyFill="1" applyBorder="1" applyAlignment="1">
      <alignment horizontal="center"/>
    </xf>
    <xf numFmtId="49" fontId="12" fillId="4" borderId="17" xfId="1" applyNumberFormat="1" applyFont="1" applyFill="1" applyBorder="1" applyAlignment="1">
      <alignment horizontal="center"/>
    </xf>
    <xf numFmtId="49" fontId="14" fillId="4" borderId="18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164" fontId="14" fillId="4" borderId="17" xfId="1" applyNumberFormat="1" applyFont="1" applyFill="1" applyBorder="1" applyAlignment="1">
      <alignment horizontal="center"/>
    </xf>
    <xf numFmtId="0" fontId="14" fillId="4" borderId="17" xfId="1" applyNumberFormat="1" applyFont="1" applyFill="1" applyBorder="1" applyAlignment="1">
      <alignment horizontal="center"/>
    </xf>
    <xf numFmtId="165" fontId="14" fillId="4" borderId="17" xfId="1" applyNumberFormat="1" applyFont="1" applyFill="1" applyBorder="1" applyAlignment="1">
      <alignment horizontal="center"/>
    </xf>
    <xf numFmtId="2" fontId="14" fillId="4" borderId="17" xfId="1" applyNumberFormat="1" applyFont="1" applyFill="1" applyBorder="1" applyAlignment="1">
      <alignment horizontal="center"/>
    </xf>
    <xf numFmtId="49" fontId="15" fillId="4" borderId="18" xfId="1" applyNumberFormat="1" applyFont="1" applyFill="1" applyBorder="1" applyAlignment="1">
      <alignment horizontal="left" vertical="center" wrapText="1"/>
    </xf>
    <xf numFmtId="49" fontId="15" fillId="4" borderId="19" xfId="1" applyNumberFormat="1" applyFont="1" applyFill="1" applyBorder="1" applyAlignment="1">
      <alignment horizontal="left" vertical="center" wrapText="1"/>
    </xf>
    <xf numFmtId="0" fontId="16" fillId="4" borderId="20" xfId="1" applyFont="1" applyFill="1" applyBorder="1" applyAlignment="1">
      <alignment horizontal="center" vertical="center"/>
    </xf>
    <xf numFmtId="164" fontId="15" fillId="4" borderId="17" xfId="1" applyNumberFormat="1" applyFont="1" applyFill="1" applyBorder="1" applyAlignment="1">
      <alignment horizontal="center"/>
    </xf>
    <xf numFmtId="0" fontId="15" fillId="4" borderId="17" xfId="1" applyNumberFormat="1" applyFont="1" applyFill="1" applyBorder="1" applyAlignment="1">
      <alignment horizontal="center"/>
    </xf>
    <xf numFmtId="165" fontId="15" fillId="4" borderId="17" xfId="1" applyNumberFormat="1" applyFont="1" applyFill="1" applyBorder="1" applyAlignment="1">
      <alignment horizontal="center"/>
    </xf>
    <xf numFmtId="2" fontId="15" fillId="4" borderId="17" xfId="1" applyNumberFormat="1" applyFont="1" applyFill="1" applyBorder="1" applyAlignment="1">
      <alignment horizontal="center"/>
    </xf>
    <xf numFmtId="1" fontId="14" fillId="4" borderId="17" xfId="1" applyNumberFormat="1" applyFont="1" applyFill="1" applyBorder="1" applyAlignment="1">
      <alignment horizontal="center"/>
    </xf>
    <xf numFmtId="49" fontId="14" fillId="4" borderId="17" xfId="1" applyNumberFormat="1" applyFont="1" applyFill="1" applyBorder="1" applyAlignment="1">
      <alignment horizontal="center"/>
    </xf>
    <xf numFmtId="49" fontId="12" fillId="5" borderId="18" xfId="1" applyNumberFormat="1" applyFont="1" applyFill="1" applyBorder="1" applyAlignment="1">
      <alignment horizontal="left" vertical="center" wrapText="1"/>
    </xf>
    <xf numFmtId="0" fontId="12" fillId="5" borderId="20" xfId="1" applyFont="1" applyFill="1" applyBorder="1" applyAlignment="1">
      <alignment horizontal="center" vertical="center"/>
    </xf>
    <xf numFmtId="164" fontId="12" fillId="5" borderId="17" xfId="1" applyNumberFormat="1" applyFont="1" applyFill="1" applyBorder="1" applyAlignment="1">
      <alignment horizontal="center"/>
    </xf>
    <xf numFmtId="0" fontId="12" fillId="5" borderId="17" xfId="1" applyNumberFormat="1" applyFont="1" applyFill="1" applyBorder="1" applyAlignment="1">
      <alignment horizontal="center"/>
    </xf>
    <xf numFmtId="1" fontId="12" fillId="5" borderId="17" xfId="1" applyNumberFormat="1" applyFont="1" applyFill="1" applyBorder="1" applyAlignment="1">
      <alignment horizontal="center"/>
    </xf>
    <xf numFmtId="49" fontId="12" fillId="5" borderId="17" xfId="1" applyNumberFormat="1" applyFont="1" applyFill="1" applyBorder="1" applyAlignment="1">
      <alignment horizontal="center"/>
    </xf>
    <xf numFmtId="2" fontId="12" fillId="5" borderId="17" xfId="1" applyNumberFormat="1" applyFont="1" applyFill="1" applyBorder="1" applyAlignment="1">
      <alignment horizontal="center"/>
    </xf>
    <xf numFmtId="49" fontId="14" fillId="5" borderId="18" xfId="1" applyNumberFormat="1" applyFont="1" applyFill="1" applyBorder="1" applyAlignment="1">
      <alignment horizontal="left" vertical="center" wrapText="1"/>
    </xf>
    <xf numFmtId="164" fontId="14" fillId="5" borderId="17" xfId="1" applyNumberFormat="1" applyFont="1" applyFill="1" applyBorder="1" applyAlignment="1">
      <alignment horizontal="center"/>
    </xf>
    <xf numFmtId="0" fontId="14" fillId="5" borderId="17" xfId="1" applyNumberFormat="1" applyFont="1" applyFill="1" applyBorder="1" applyAlignment="1">
      <alignment horizontal="center"/>
    </xf>
    <xf numFmtId="165" fontId="14" fillId="5" borderId="17" xfId="1" applyNumberFormat="1" applyFont="1" applyFill="1" applyBorder="1" applyAlignment="1">
      <alignment horizontal="center"/>
    </xf>
    <xf numFmtId="2" fontId="14" fillId="5" borderId="17" xfId="1" applyNumberFormat="1" applyFont="1" applyFill="1" applyBorder="1" applyAlignment="1">
      <alignment horizontal="center"/>
    </xf>
    <xf numFmtId="49" fontId="15" fillId="5" borderId="18" xfId="1" applyNumberFormat="1" applyFont="1" applyFill="1" applyBorder="1" applyAlignment="1">
      <alignment horizontal="left" vertical="center" wrapText="1"/>
    </xf>
    <xf numFmtId="0" fontId="16" fillId="5" borderId="20" xfId="1" applyFont="1" applyFill="1" applyBorder="1" applyAlignment="1">
      <alignment horizontal="center" vertical="center"/>
    </xf>
    <xf numFmtId="164" fontId="15" fillId="5" borderId="17" xfId="1" applyNumberFormat="1" applyFont="1" applyFill="1" applyBorder="1" applyAlignment="1">
      <alignment horizontal="center"/>
    </xf>
    <xf numFmtId="0" fontId="15" fillId="5" borderId="17" xfId="1" applyNumberFormat="1" applyFont="1" applyFill="1" applyBorder="1" applyAlignment="1">
      <alignment horizontal="center"/>
    </xf>
    <xf numFmtId="165" fontId="15" fillId="5" borderId="17" xfId="1" applyNumberFormat="1" applyFont="1" applyFill="1" applyBorder="1" applyAlignment="1">
      <alignment horizontal="center"/>
    </xf>
    <xf numFmtId="2" fontId="15" fillId="5" borderId="17" xfId="1" applyNumberFormat="1" applyFont="1" applyFill="1" applyBorder="1" applyAlignment="1">
      <alignment horizontal="center"/>
    </xf>
    <xf numFmtId="49" fontId="14" fillId="5" borderId="17" xfId="1" applyNumberFormat="1" applyFont="1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11" fillId="6" borderId="17" xfId="4" applyFill="1" applyBorder="1" applyAlignment="1" applyProtection="1">
      <alignment vertical="top" wrapText="1"/>
    </xf>
    <xf numFmtId="0" fontId="11" fillId="6" borderId="17" xfId="4" applyFill="1" applyBorder="1" applyAlignment="1" applyProtection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7" fillId="6" borderId="17" xfId="1" applyFill="1" applyBorder="1" applyAlignment="1" applyProtection="1">
      <alignment horizontal="center" vertical="center" wrapText="1"/>
    </xf>
    <xf numFmtId="0" fontId="7" fillId="6" borderId="17" xfId="4" applyFont="1" applyFill="1" applyBorder="1" applyAlignment="1" applyProtection="1">
      <alignment horizontal="center" vertical="center" wrapText="1"/>
    </xf>
    <xf numFmtId="49" fontId="8" fillId="6" borderId="17" xfId="0" applyNumberFormat="1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7" fillId="6" borderId="17" xfId="1" applyFont="1" applyFill="1" applyBorder="1" applyAlignment="1" applyProtection="1">
      <alignment horizontal="center" vertical="center" wrapText="1"/>
    </xf>
    <xf numFmtId="49" fontId="7" fillId="6" borderId="17" xfId="1" applyNumberFormat="1" applyFont="1" applyFill="1" applyBorder="1" applyAlignment="1" applyProtection="1">
      <alignment horizontal="center" vertical="center" wrapText="1"/>
    </xf>
    <xf numFmtId="49" fontId="10" fillId="6" borderId="17" xfId="1" applyNumberFormat="1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ont="1" applyFill="1" applyBorder="1" applyAlignment="1">
      <alignment vertical="top" wrapText="1"/>
    </xf>
    <xf numFmtId="0" fontId="7" fillId="4" borderId="17" xfId="4" applyFont="1" applyFill="1" applyBorder="1" applyAlignment="1" applyProtection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7" fillId="4" borderId="17" xfId="1" applyFill="1" applyBorder="1" applyAlignment="1" applyProtection="1">
      <alignment horizontal="center" vertical="center" wrapText="1"/>
    </xf>
    <xf numFmtId="0" fontId="10" fillId="4" borderId="17" xfId="4" applyFont="1" applyFill="1" applyBorder="1" applyAlignment="1" applyProtection="1">
      <alignment horizontal="center" vertical="center" wrapText="1"/>
    </xf>
    <xf numFmtId="49" fontId="8" fillId="4" borderId="17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7" fillId="4" borderId="17" xfId="1" applyFont="1" applyFill="1" applyBorder="1" applyAlignment="1" applyProtection="1">
      <alignment horizontal="center" vertical="center" wrapText="1"/>
    </xf>
    <xf numFmtId="49" fontId="7" fillId="4" borderId="17" xfId="1" applyNumberFormat="1" applyFont="1" applyFill="1" applyBorder="1" applyAlignment="1" applyProtection="1">
      <alignment horizontal="center" vertical="center" wrapText="1"/>
    </xf>
    <xf numFmtId="49" fontId="10" fillId="4" borderId="17" xfId="1" applyNumberFormat="1" applyFont="1" applyFill="1" applyBorder="1" applyAlignment="1" applyProtection="1">
      <alignment horizontal="center" vertical="center" wrapText="1"/>
    </xf>
    <xf numFmtId="0" fontId="11" fillId="4" borderId="17" xfId="4" applyFill="1" applyBorder="1" applyAlignment="1" applyProtection="1">
      <alignment horizontal="center" vertical="center" wrapText="1"/>
    </xf>
    <xf numFmtId="0" fontId="10" fillId="6" borderId="17" xfId="1" applyFont="1" applyFill="1" applyBorder="1" applyAlignment="1" applyProtection="1">
      <alignment horizontal="center" vertical="center" wrapText="1"/>
    </xf>
    <xf numFmtId="0" fontId="10" fillId="6" borderId="17" xfId="4" applyFont="1" applyFill="1" applyBorder="1" applyAlignment="1" applyProtection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0" fillId="7" borderId="17" xfId="0" applyFont="1" applyFill="1" applyBorder="1" applyAlignment="1">
      <alignment vertical="top" wrapText="1"/>
    </xf>
    <xf numFmtId="0" fontId="7" fillId="7" borderId="17" xfId="4" applyFont="1" applyFill="1" applyBorder="1" applyAlignment="1" applyProtection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7" borderId="17" xfId="4" applyFont="1" applyFill="1" applyBorder="1" applyAlignment="1" applyProtection="1">
      <alignment horizontal="center" vertical="center" wrapText="1"/>
    </xf>
    <xf numFmtId="49" fontId="8" fillId="7" borderId="17" xfId="0" applyNumberFormat="1" applyFont="1" applyFill="1" applyBorder="1" applyAlignment="1">
      <alignment horizontal="center" vertical="center" wrapText="1"/>
    </xf>
    <xf numFmtId="0" fontId="0" fillId="7" borderId="1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/>
    </xf>
    <xf numFmtId="0" fontId="7" fillId="7" borderId="17" xfId="1" applyFont="1" applyFill="1" applyBorder="1" applyAlignment="1" applyProtection="1">
      <alignment horizontal="center" vertical="center" wrapText="1"/>
    </xf>
    <xf numFmtId="49" fontId="7" fillId="7" borderId="17" xfId="1" applyNumberFormat="1" applyFont="1" applyFill="1" applyBorder="1" applyAlignment="1" applyProtection="1">
      <alignment horizontal="center" vertical="center" wrapText="1"/>
    </xf>
    <xf numFmtId="49" fontId="10" fillId="7" borderId="17" xfId="1" applyNumberFormat="1" applyFont="1" applyFill="1" applyBorder="1" applyAlignment="1" applyProtection="1">
      <alignment horizontal="center" vertical="center" wrapText="1"/>
    </xf>
    <xf numFmtId="0" fontId="11" fillId="7" borderId="17" xfId="4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0" fontId="0" fillId="2" borderId="21" xfId="0" applyFill="1" applyBorder="1" applyAlignment="1" applyProtection="1">
      <alignment horizontal="center" vertical="center" textRotation="90" wrapText="1"/>
    </xf>
    <xf numFmtId="0" fontId="0" fillId="2" borderId="22" xfId="0" applyFill="1" applyBorder="1" applyAlignment="1" applyProtection="1">
      <alignment horizontal="center" vertical="center" textRotation="90" wrapText="1"/>
    </xf>
    <xf numFmtId="2" fontId="11" fillId="6" borderId="17" xfId="4" applyNumberFormat="1" applyFill="1" applyBorder="1" applyAlignment="1" applyProtection="1">
      <alignment horizontal="center" vertical="center" wrapText="1"/>
    </xf>
    <xf numFmtId="2" fontId="11" fillId="4" borderId="17" xfId="4" applyNumberFormat="1" applyFill="1" applyBorder="1" applyAlignment="1" applyProtection="1">
      <alignment horizontal="center" vertical="center" wrapText="1"/>
    </xf>
    <xf numFmtId="2" fontId="11" fillId="7" borderId="17" xfId="4" applyNumberForma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2"/>
  <sheetViews>
    <sheetView tabSelected="1" zoomScale="85" zoomScaleNormal="85" workbookViewId="0">
      <selection activeCell="Y28" sqref="Y28"/>
    </sheetView>
  </sheetViews>
  <sheetFormatPr defaultRowHeight="16.5" x14ac:dyDescent="0.3"/>
  <cols>
    <col min="1" max="1" width="9.140625" style="1" customWidth="1"/>
    <col min="2" max="2" width="26.5703125" style="1" customWidth="1"/>
    <col min="3" max="3" width="9.140625" style="1" customWidth="1"/>
    <col min="4" max="4" width="13.570312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14" customWidth="1"/>
    <col min="11" max="11" width="9.5703125" style="13" customWidth="1"/>
    <col min="12" max="12" width="10.7109375" customWidth="1"/>
    <col min="13" max="13" width="9.140625" style="13"/>
    <col min="24" max="24" width="17.7109375" customWidth="1"/>
    <col min="25" max="25" width="10.28515625" bestFit="1" customWidth="1"/>
    <col min="28" max="28" width="9.5703125" bestFit="1" customWidth="1"/>
  </cols>
  <sheetData>
    <row r="1" spans="1:28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44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W3" s="10"/>
      <c r="X3" s="10"/>
      <c r="Y3" s="10"/>
      <c r="Z3" s="10"/>
      <c r="AA3" s="10"/>
    </row>
    <row r="4" spans="1:28" ht="15" x14ac:dyDescent="0.25">
      <c r="A4" s="35" t="s">
        <v>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25" t="s">
        <v>6</v>
      </c>
      <c r="B6" s="26"/>
      <c r="C6" s="26"/>
      <c r="D6" s="26"/>
      <c r="E6" s="26"/>
      <c r="F6" s="26"/>
      <c r="G6" s="26"/>
      <c r="H6" s="26"/>
      <c r="I6" s="27"/>
      <c r="J6" s="26" t="s">
        <v>7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7"/>
      <c r="W6" s="21" t="s">
        <v>8</v>
      </c>
      <c r="X6" s="29" t="s">
        <v>9</v>
      </c>
      <c r="Y6" s="30"/>
      <c r="Z6" s="31"/>
      <c r="AA6" s="19" t="s">
        <v>10</v>
      </c>
      <c r="AB6" s="144" t="s">
        <v>121</v>
      </c>
    </row>
    <row r="7" spans="1:28" ht="171.75" customHeight="1" thickBot="1" x14ac:dyDescent="0.3">
      <c r="A7" s="21" t="s">
        <v>11</v>
      </c>
      <c r="B7" s="21" t="s">
        <v>12</v>
      </c>
      <c r="C7" s="21" t="s">
        <v>13</v>
      </c>
      <c r="D7" s="21" t="s">
        <v>14</v>
      </c>
      <c r="E7" s="21" t="s">
        <v>15</v>
      </c>
      <c r="F7" s="21" t="s">
        <v>16</v>
      </c>
      <c r="G7" s="21" t="s">
        <v>17</v>
      </c>
      <c r="H7" s="21" t="s">
        <v>18</v>
      </c>
      <c r="I7" s="23" t="s">
        <v>19</v>
      </c>
      <c r="J7" s="19" t="s">
        <v>20</v>
      </c>
      <c r="K7" s="23" t="s">
        <v>21</v>
      </c>
      <c r="L7" s="23" t="s">
        <v>22</v>
      </c>
      <c r="M7" s="25" t="s">
        <v>23</v>
      </c>
      <c r="N7" s="26"/>
      <c r="O7" s="26"/>
      <c r="P7" s="26"/>
      <c r="Q7" s="26"/>
      <c r="R7" s="26"/>
      <c r="S7" s="26"/>
      <c r="T7" s="26"/>
      <c r="U7" s="27"/>
      <c r="V7" s="21" t="s">
        <v>24</v>
      </c>
      <c r="W7" s="22"/>
      <c r="X7" s="32"/>
      <c r="Y7" s="33"/>
      <c r="Z7" s="34"/>
      <c r="AA7" s="20"/>
      <c r="AB7" s="145"/>
    </row>
    <row r="8" spans="1:28" ht="63.75" customHeight="1" thickBot="1" x14ac:dyDescent="0.3">
      <c r="A8" s="22"/>
      <c r="B8" s="22"/>
      <c r="C8" s="22"/>
      <c r="D8" s="22"/>
      <c r="E8" s="22"/>
      <c r="F8" s="22"/>
      <c r="G8" s="22"/>
      <c r="H8" s="22"/>
      <c r="I8" s="24"/>
      <c r="J8" s="20"/>
      <c r="K8" s="24"/>
      <c r="L8" s="24"/>
      <c r="M8" s="23" t="s">
        <v>25</v>
      </c>
      <c r="N8" s="25" t="s">
        <v>26</v>
      </c>
      <c r="O8" s="26"/>
      <c r="P8" s="27"/>
      <c r="Q8" s="25" t="s">
        <v>27</v>
      </c>
      <c r="R8" s="26"/>
      <c r="S8" s="26"/>
      <c r="T8" s="27"/>
      <c r="U8" s="21" t="s">
        <v>28</v>
      </c>
      <c r="V8" s="22"/>
      <c r="W8" s="22"/>
      <c r="X8" s="21" t="s">
        <v>29</v>
      </c>
      <c r="Y8" s="21" t="s">
        <v>30</v>
      </c>
      <c r="Z8" s="21" t="s">
        <v>31</v>
      </c>
      <c r="AA8" s="20"/>
      <c r="AB8" s="145"/>
    </row>
    <row r="9" spans="1:28" ht="71.25" customHeight="1" thickBot="1" x14ac:dyDescent="0.3">
      <c r="A9" s="22"/>
      <c r="B9" s="22"/>
      <c r="C9" s="22"/>
      <c r="D9" s="22"/>
      <c r="E9" s="22"/>
      <c r="F9" s="22"/>
      <c r="G9" s="22"/>
      <c r="H9" s="22"/>
      <c r="I9" s="24"/>
      <c r="J9" s="20"/>
      <c r="K9" s="24"/>
      <c r="L9" s="24"/>
      <c r="M9" s="2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2"/>
      <c r="V9" s="22"/>
      <c r="W9" s="22"/>
      <c r="X9" s="22"/>
      <c r="Y9" s="22"/>
      <c r="Z9" s="22"/>
      <c r="AA9" s="20"/>
      <c r="AB9" s="145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</row>
    <row r="11" spans="1:28" s="8" customFormat="1" ht="69" customHeight="1" x14ac:dyDescent="0.25">
      <c r="A11" s="102">
        <v>33</v>
      </c>
      <c r="B11" s="103" t="s">
        <v>119</v>
      </c>
      <c r="C11" s="104" t="s">
        <v>39</v>
      </c>
      <c r="D11" s="105" t="s">
        <v>56</v>
      </c>
      <c r="E11" s="106" t="s">
        <v>53</v>
      </c>
      <c r="F11" s="105" t="s">
        <v>59</v>
      </c>
      <c r="G11" s="107" t="s">
        <v>62</v>
      </c>
      <c r="H11" s="104" t="s">
        <v>40</v>
      </c>
      <c r="I11" s="108" t="s">
        <v>65</v>
      </c>
      <c r="J11" s="105" t="s">
        <v>102</v>
      </c>
      <c r="K11" s="109" t="s">
        <v>54</v>
      </c>
      <c r="L11" s="109" t="s">
        <v>54</v>
      </c>
      <c r="M11" s="105">
        <v>5</v>
      </c>
      <c r="N11" s="109">
        <v>0</v>
      </c>
      <c r="O11" s="109">
        <v>0</v>
      </c>
      <c r="P11" s="105">
        <v>5</v>
      </c>
      <c r="Q11" s="109">
        <v>0</v>
      </c>
      <c r="R11" s="109">
        <v>0</v>
      </c>
      <c r="S11" s="109">
        <v>0</v>
      </c>
      <c r="T11" s="105">
        <v>5</v>
      </c>
      <c r="U11" s="105">
        <v>0</v>
      </c>
      <c r="V11" s="105">
        <v>20</v>
      </c>
      <c r="W11" s="110"/>
      <c r="X11" s="111" t="s">
        <v>71</v>
      </c>
      <c r="Y11" s="112" t="s">
        <v>73</v>
      </c>
      <c r="Z11" s="113" t="s">
        <v>75</v>
      </c>
      <c r="AA11" s="146">
        <v>0</v>
      </c>
      <c r="AB11" s="146">
        <f>I11*V11</f>
        <v>46</v>
      </c>
    </row>
    <row r="12" spans="1:28" s="8" customFormat="1" ht="64.5" customHeight="1" x14ac:dyDescent="0.25">
      <c r="A12" s="114">
        <v>35</v>
      </c>
      <c r="B12" s="115" t="s">
        <v>120</v>
      </c>
      <c r="C12" s="116" t="s">
        <v>77</v>
      </c>
      <c r="D12" s="117" t="s">
        <v>79</v>
      </c>
      <c r="E12" s="118" t="s">
        <v>53</v>
      </c>
      <c r="F12" s="117" t="s">
        <v>82</v>
      </c>
      <c r="G12" s="119" t="s">
        <v>83</v>
      </c>
      <c r="H12" s="119" t="s">
        <v>40</v>
      </c>
      <c r="I12" s="120" t="s">
        <v>88</v>
      </c>
      <c r="J12" s="117" t="s">
        <v>103</v>
      </c>
      <c r="K12" s="121" t="s">
        <v>54</v>
      </c>
      <c r="L12" s="121" t="s">
        <v>54</v>
      </c>
      <c r="M12" s="117">
        <v>4</v>
      </c>
      <c r="N12" s="121">
        <v>0</v>
      </c>
      <c r="O12" s="121">
        <v>0</v>
      </c>
      <c r="P12" s="117">
        <v>4</v>
      </c>
      <c r="Q12" s="121">
        <v>0</v>
      </c>
      <c r="R12" s="121">
        <v>0</v>
      </c>
      <c r="S12" s="121">
        <v>0</v>
      </c>
      <c r="T12" s="117">
        <v>4</v>
      </c>
      <c r="U12" s="117">
        <v>0</v>
      </c>
      <c r="V12" s="117">
        <v>35.29</v>
      </c>
      <c r="W12" s="122"/>
      <c r="X12" s="123" t="s">
        <v>90</v>
      </c>
      <c r="Y12" s="124" t="s">
        <v>91</v>
      </c>
      <c r="Z12" s="125" t="s">
        <v>92</v>
      </c>
      <c r="AA12" s="126">
        <v>0</v>
      </c>
      <c r="AB12" s="147">
        <f t="shared" ref="AB12:AB16" si="0">I12*V12</f>
        <v>220.5625</v>
      </c>
    </row>
    <row r="13" spans="1:28" s="8" customFormat="1" ht="63.75" customHeight="1" x14ac:dyDescent="0.25">
      <c r="A13" s="102">
        <v>39</v>
      </c>
      <c r="B13" s="103" t="s">
        <v>119</v>
      </c>
      <c r="C13" s="107" t="s">
        <v>55</v>
      </c>
      <c r="D13" s="105" t="s">
        <v>57</v>
      </c>
      <c r="E13" s="127" t="s">
        <v>52</v>
      </c>
      <c r="F13" s="105" t="s">
        <v>60</v>
      </c>
      <c r="G13" s="128" t="s">
        <v>63</v>
      </c>
      <c r="H13" s="128" t="s">
        <v>40</v>
      </c>
      <c r="I13" s="108" t="s">
        <v>66</v>
      </c>
      <c r="J13" s="105" t="s">
        <v>68</v>
      </c>
      <c r="K13" s="109" t="s">
        <v>54</v>
      </c>
      <c r="L13" s="105" t="s">
        <v>70</v>
      </c>
      <c r="M13" s="105">
        <v>83</v>
      </c>
      <c r="N13" s="110">
        <v>2</v>
      </c>
      <c r="O13" s="110">
        <v>7</v>
      </c>
      <c r="P13" s="105">
        <v>74</v>
      </c>
      <c r="Q13" s="109">
        <v>0</v>
      </c>
      <c r="R13" s="109">
        <v>0</v>
      </c>
      <c r="S13" s="109">
        <v>0</v>
      </c>
      <c r="T13" s="105">
        <v>83</v>
      </c>
      <c r="U13" s="105">
        <v>0</v>
      </c>
      <c r="V13" s="105">
        <v>445</v>
      </c>
      <c r="W13" s="110"/>
      <c r="X13" s="111" t="s">
        <v>72</v>
      </c>
      <c r="Y13" s="112" t="s">
        <v>74</v>
      </c>
      <c r="Z13" s="113" t="s">
        <v>76</v>
      </c>
      <c r="AA13" s="104">
        <v>0</v>
      </c>
      <c r="AB13" s="146">
        <f t="shared" si="0"/>
        <v>591.85</v>
      </c>
    </row>
    <row r="14" spans="1:28" s="8" customFormat="1" ht="64.5" customHeight="1" x14ac:dyDescent="0.25">
      <c r="A14" s="129">
        <v>40</v>
      </c>
      <c r="B14" s="130" t="s">
        <v>120</v>
      </c>
      <c r="C14" s="131" t="s">
        <v>99</v>
      </c>
      <c r="D14" s="132" t="s">
        <v>81</v>
      </c>
      <c r="E14" s="133" t="s">
        <v>52</v>
      </c>
      <c r="F14" s="132" t="s">
        <v>86</v>
      </c>
      <c r="G14" s="134" t="s">
        <v>87</v>
      </c>
      <c r="H14" s="134" t="s">
        <v>40</v>
      </c>
      <c r="I14" s="135" t="s">
        <v>101</v>
      </c>
      <c r="J14" s="136" t="s">
        <v>100</v>
      </c>
      <c r="K14" s="137" t="s">
        <v>54</v>
      </c>
      <c r="L14" s="137" t="s">
        <v>54</v>
      </c>
      <c r="M14" s="136">
        <v>17</v>
      </c>
      <c r="N14" s="137">
        <v>0</v>
      </c>
      <c r="O14" s="137">
        <v>7</v>
      </c>
      <c r="P14" s="132">
        <v>10</v>
      </c>
      <c r="Q14" s="137">
        <v>0</v>
      </c>
      <c r="R14" s="137">
        <v>0</v>
      </c>
      <c r="S14" s="137">
        <v>0</v>
      </c>
      <c r="T14" s="132">
        <v>17</v>
      </c>
      <c r="U14" s="132">
        <v>0</v>
      </c>
      <c r="V14" s="132">
        <v>500</v>
      </c>
      <c r="W14" s="138"/>
      <c r="X14" s="139" t="s">
        <v>96</v>
      </c>
      <c r="Y14" s="140" t="s">
        <v>97</v>
      </c>
      <c r="Z14" s="141" t="s">
        <v>98</v>
      </c>
      <c r="AA14" s="142">
        <v>1</v>
      </c>
      <c r="AB14" s="148">
        <f t="shared" si="0"/>
        <v>750</v>
      </c>
    </row>
    <row r="15" spans="1:28" s="8" customFormat="1" ht="64.5" customHeight="1" x14ac:dyDescent="0.25">
      <c r="A15" s="114">
        <v>42</v>
      </c>
      <c r="B15" s="115" t="s">
        <v>120</v>
      </c>
      <c r="C15" s="116" t="s">
        <v>77</v>
      </c>
      <c r="D15" s="117" t="s">
        <v>80</v>
      </c>
      <c r="E15" s="118" t="s">
        <v>78</v>
      </c>
      <c r="F15" s="117" t="s">
        <v>84</v>
      </c>
      <c r="G15" s="119" t="s">
        <v>85</v>
      </c>
      <c r="H15" s="119" t="s">
        <v>40</v>
      </c>
      <c r="I15" s="120" t="s">
        <v>89</v>
      </c>
      <c r="J15" s="143" t="s">
        <v>104</v>
      </c>
      <c r="K15" s="121" t="s">
        <v>54</v>
      </c>
      <c r="L15" s="121" t="s">
        <v>54</v>
      </c>
      <c r="M15" s="117">
        <v>2</v>
      </c>
      <c r="N15" s="117">
        <v>0</v>
      </c>
      <c r="O15" s="117">
        <v>0</v>
      </c>
      <c r="P15" s="117">
        <v>2</v>
      </c>
      <c r="Q15" s="121">
        <v>0</v>
      </c>
      <c r="R15" s="121">
        <v>0</v>
      </c>
      <c r="S15" s="121">
        <v>0</v>
      </c>
      <c r="T15" s="117">
        <v>2</v>
      </c>
      <c r="U15" s="117">
        <v>0</v>
      </c>
      <c r="V15" s="117">
        <v>5.81</v>
      </c>
      <c r="W15" s="122"/>
      <c r="X15" s="123" t="s">
        <v>93</v>
      </c>
      <c r="Y15" s="124" t="s">
        <v>94</v>
      </c>
      <c r="Z15" s="125" t="s">
        <v>95</v>
      </c>
      <c r="AA15" s="126">
        <v>0</v>
      </c>
      <c r="AB15" s="147">
        <f t="shared" si="0"/>
        <v>114.74749999999999</v>
      </c>
    </row>
    <row r="16" spans="1:28" s="8" customFormat="1" ht="64.5" customHeight="1" x14ac:dyDescent="0.25">
      <c r="A16" s="102">
        <v>43</v>
      </c>
      <c r="B16" s="103" t="s">
        <v>119</v>
      </c>
      <c r="C16" s="107" t="s">
        <v>39</v>
      </c>
      <c r="D16" s="105" t="s">
        <v>58</v>
      </c>
      <c r="E16" s="106" t="s">
        <v>53</v>
      </c>
      <c r="F16" s="105" t="s">
        <v>61</v>
      </c>
      <c r="G16" s="128" t="s">
        <v>64</v>
      </c>
      <c r="H16" s="128" t="s">
        <v>40</v>
      </c>
      <c r="I16" s="108" t="s">
        <v>67</v>
      </c>
      <c r="J16" s="105" t="s">
        <v>69</v>
      </c>
      <c r="K16" s="109" t="s">
        <v>54</v>
      </c>
      <c r="L16" s="109" t="s">
        <v>54</v>
      </c>
      <c r="M16" s="105">
        <v>18</v>
      </c>
      <c r="N16" s="105">
        <v>0</v>
      </c>
      <c r="O16" s="105">
        <v>0</v>
      </c>
      <c r="P16" s="105">
        <v>18</v>
      </c>
      <c r="Q16" s="109">
        <v>0</v>
      </c>
      <c r="R16" s="109">
        <v>0</v>
      </c>
      <c r="S16" s="109">
        <v>0</v>
      </c>
      <c r="T16" s="105">
        <v>18</v>
      </c>
      <c r="U16" s="105">
        <v>0</v>
      </c>
      <c r="V16" s="105">
        <v>80</v>
      </c>
      <c r="W16" s="110"/>
      <c r="X16" s="111" t="s">
        <v>72</v>
      </c>
      <c r="Y16" s="112" t="s">
        <v>74</v>
      </c>
      <c r="Z16" s="113" t="s">
        <v>76</v>
      </c>
      <c r="AA16" s="104">
        <v>0</v>
      </c>
      <c r="AB16" s="146">
        <f t="shared" si="0"/>
        <v>20</v>
      </c>
    </row>
    <row r="17" spans="1:28" s="45" customFormat="1" ht="27" customHeight="1" x14ac:dyDescent="0.2">
      <c r="A17" s="38" t="s">
        <v>105</v>
      </c>
      <c r="B17" s="38"/>
      <c r="C17" s="38"/>
      <c r="D17" s="38"/>
      <c r="E17" s="38"/>
      <c r="F17" s="38"/>
      <c r="G17" s="39"/>
      <c r="H17" s="40" t="s">
        <v>106</v>
      </c>
      <c r="I17" s="41">
        <f>SUM(I18:I20)</f>
        <v>0</v>
      </c>
      <c r="J17" s="42" t="s">
        <v>107</v>
      </c>
      <c r="K17" s="42" t="s">
        <v>107</v>
      </c>
      <c r="L17" s="42" t="s">
        <v>107</v>
      </c>
      <c r="M17" s="43">
        <f t="shared" ref="M17:W17" si="1">SUM(M18:M20)</f>
        <v>0</v>
      </c>
      <c r="N17" s="42">
        <f t="shared" si="1"/>
        <v>0</v>
      </c>
      <c r="O17" s="42">
        <f t="shared" si="1"/>
        <v>0</v>
      </c>
      <c r="P17" s="42">
        <f t="shared" si="1"/>
        <v>0</v>
      </c>
      <c r="Q17" s="42">
        <f t="shared" si="1"/>
        <v>0</v>
      </c>
      <c r="R17" s="42">
        <f t="shared" si="1"/>
        <v>0</v>
      </c>
      <c r="S17" s="42">
        <f t="shared" si="1"/>
        <v>0</v>
      </c>
      <c r="T17" s="42">
        <f t="shared" si="1"/>
        <v>0</v>
      </c>
      <c r="U17" s="42">
        <f t="shared" si="1"/>
        <v>0</v>
      </c>
      <c r="V17" s="41">
        <f t="shared" si="1"/>
        <v>0</v>
      </c>
      <c r="W17" s="42">
        <f t="shared" si="1"/>
        <v>0</v>
      </c>
      <c r="X17" s="44" t="s">
        <v>107</v>
      </c>
      <c r="Y17" s="44" t="s">
        <v>107</v>
      </c>
      <c r="Z17" s="44" t="s">
        <v>107</v>
      </c>
      <c r="AA17" s="42" t="s">
        <v>108</v>
      </c>
      <c r="AB17" s="41">
        <f>SUM(AB18:AB20)</f>
        <v>0</v>
      </c>
    </row>
    <row r="18" spans="1:28" s="45" customFormat="1" ht="24.75" customHeight="1" x14ac:dyDescent="0.25">
      <c r="A18" s="46" t="s">
        <v>109</v>
      </c>
      <c r="B18" s="46"/>
      <c r="C18" s="46"/>
      <c r="D18" s="46"/>
      <c r="E18" s="46"/>
      <c r="F18" s="46"/>
      <c r="G18" s="47"/>
      <c r="H18" s="40" t="s">
        <v>110</v>
      </c>
      <c r="I18" s="48" t="s">
        <v>107</v>
      </c>
      <c r="J18" s="49" t="s">
        <v>107</v>
      </c>
      <c r="K18" s="49" t="s">
        <v>107</v>
      </c>
      <c r="L18" s="49" t="s">
        <v>107</v>
      </c>
      <c r="M18" s="49" t="s">
        <v>107</v>
      </c>
      <c r="N18" s="49" t="s">
        <v>107</v>
      </c>
      <c r="O18" s="49" t="s">
        <v>107</v>
      </c>
      <c r="P18" s="49" t="s">
        <v>107</v>
      </c>
      <c r="Q18" s="49" t="s">
        <v>107</v>
      </c>
      <c r="R18" s="49" t="s">
        <v>107</v>
      </c>
      <c r="S18" s="49" t="s">
        <v>107</v>
      </c>
      <c r="T18" s="49" t="s">
        <v>107</v>
      </c>
      <c r="U18" s="49" t="s">
        <v>107</v>
      </c>
      <c r="V18" s="50" t="s">
        <v>107</v>
      </c>
      <c r="W18" s="49" t="s">
        <v>107</v>
      </c>
      <c r="X18" s="49" t="s">
        <v>107</v>
      </c>
      <c r="Y18" s="49" t="s">
        <v>107</v>
      </c>
      <c r="Z18" s="49" t="s">
        <v>107</v>
      </c>
      <c r="AA18" s="49" t="s">
        <v>107</v>
      </c>
      <c r="AB18" s="51" t="s">
        <v>107</v>
      </c>
    </row>
    <row r="19" spans="1:28" s="45" customFormat="1" ht="21" customHeight="1" x14ac:dyDescent="0.2">
      <c r="A19" s="52" t="s">
        <v>111</v>
      </c>
      <c r="B19" s="52"/>
      <c r="C19" s="52"/>
      <c r="D19" s="52"/>
      <c r="E19" s="52"/>
      <c r="F19" s="52"/>
      <c r="G19" s="53"/>
      <c r="H19" s="54" t="s">
        <v>112</v>
      </c>
      <c r="I19" s="55" t="s">
        <v>107</v>
      </c>
      <c r="J19" s="56" t="s">
        <v>107</v>
      </c>
      <c r="K19" s="56" t="s">
        <v>107</v>
      </c>
      <c r="L19" s="56" t="s">
        <v>107</v>
      </c>
      <c r="M19" s="56" t="s">
        <v>107</v>
      </c>
      <c r="N19" s="56" t="s">
        <v>107</v>
      </c>
      <c r="O19" s="56" t="s">
        <v>107</v>
      </c>
      <c r="P19" s="56" t="s">
        <v>107</v>
      </c>
      <c r="Q19" s="56" t="s">
        <v>107</v>
      </c>
      <c r="R19" s="56" t="s">
        <v>107</v>
      </c>
      <c r="S19" s="56" t="s">
        <v>107</v>
      </c>
      <c r="T19" s="56" t="s">
        <v>107</v>
      </c>
      <c r="U19" s="56" t="s">
        <v>107</v>
      </c>
      <c r="V19" s="57" t="s">
        <v>107</v>
      </c>
      <c r="W19" s="56" t="s">
        <v>107</v>
      </c>
      <c r="X19" s="56" t="s">
        <v>107</v>
      </c>
      <c r="Y19" s="56" t="s">
        <v>107</v>
      </c>
      <c r="Z19" s="56" t="s">
        <v>107</v>
      </c>
      <c r="AA19" s="56" t="s">
        <v>107</v>
      </c>
      <c r="AB19" s="58" t="s">
        <v>107</v>
      </c>
    </row>
    <row r="20" spans="1:28" s="45" customFormat="1" ht="24" customHeight="1" x14ac:dyDescent="0.25">
      <c r="A20" s="46" t="s">
        <v>113</v>
      </c>
      <c r="B20" s="46"/>
      <c r="C20" s="46"/>
      <c r="D20" s="46"/>
      <c r="E20" s="46"/>
      <c r="F20" s="46"/>
      <c r="G20" s="47"/>
      <c r="H20" s="40" t="s">
        <v>40</v>
      </c>
      <c r="I20" s="48">
        <f>I21</f>
        <v>0</v>
      </c>
      <c r="J20" s="49" t="s">
        <v>107</v>
      </c>
      <c r="K20" s="49" t="s">
        <v>107</v>
      </c>
      <c r="L20" s="49" t="s">
        <v>107</v>
      </c>
      <c r="M20" s="59">
        <f t="shared" ref="M20:W20" si="2">M21</f>
        <v>0</v>
      </c>
      <c r="N20" s="59">
        <f t="shared" si="2"/>
        <v>0</v>
      </c>
      <c r="O20" s="59">
        <f t="shared" si="2"/>
        <v>0</v>
      </c>
      <c r="P20" s="59">
        <f t="shared" si="2"/>
        <v>0</v>
      </c>
      <c r="Q20" s="59">
        <f t="shared" si="2"/>
        <v>0</v>
      </c>
      <c r="R20" s="59">
        <f t="shared" si="2"/>
        <v>0</v>
      </c>
      <c r="S20" s="59">
        <f t="shared" si="2"/>
        <v>0</v>
      </c>
      <c r="T20" s="59">
        <f t="shared" si="2"/>
        <v>0</v>
      </c>
      <c r="U20" s="59">
        <f t="shared" si="2"/>
        <v>0</v>
      </c>
      <c r="V20" s="48">
        <f t="shared" si="2"/>
        <v>0</v>
      </c>
      <c r="W20" s="59">
        <f t="shared" si="2"/>
        <v>0</v>
      </c>
      <c r="X20" s="60" t="s">
        <v>107</v>
      </c>
      <c r="Y20" s="60" t="s">
        <v>107</v>
      </c>
      <c r="Z20" s="60" t="s">
        <v>107</v>
      </c>
      <c r="AA20" s="49" t="s">
        <v>108</v>
      </c>
      <c r="AB20" s="48">
        <f>AB21</f>
        <v>0</v>
      </c>
    </row>
    <row r="21" spans="1:28" s="45" customFormat="1" ht="28.5" customHeight="1" x14ac:dyDescent="0.25">
      <c r="A21" s="46" t="s">
        <v>114</v>
      </c>
      <c r="B21" s="46"/>
      <c r="C21" s="46"/>
      <c r="D21" s="46"/>
      <c r="E21" s="46"/>
      <c r="F21" s="46"/>
      <c r="G21" s="47"/>
      <c r="H21" s="40" t="s">
        <v>115</v>
      </c>
      <c r="I21" s="48">
        <v>0</v>
      </c>
      <c r="J21" s="49" t="s">
        <v>107</v>
      </c>
      <c r="K21" s="49" t="s">
        <v>107</v>
      </c>
      <c r="L21" s="49" t="s">
        <v>107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48">
        <v>0</v>
      </c>
      <c r="W21" s="59">
        <v>0</v>
      </c>
      <c r="X21" s="60" t="s">
        <v>107</v>
      </c>
      <c r="Y21" s="60" t="s">
        <v>107</v>
      </c>
      <c r="Z21" s="60" t="s">
        <v>107</v>
      </c>
      <c r="AA21" s="49" t="s">
        <v>116</v>
      </c>
      <c r="AB21" s="48">
        <v>0</v>
      </c>
    </row>
    <row r="22" spans="1:28" s="45" customFormat="1" ht="27" customHeight="1" x14ac:dyDescent="0.2">
      <c r="A22" s="61" t="s">
        <v>117</v>
      </c>
      <c r="B22" s="61"/>
      <c r="C22" s="61"/>
      <c r="D22" s="61"/>
      <c r="E22" s="61"/>
      <c r="F22" s="61"/>
      <c r="G22" s="62"/>
      <c r="H22" s="63" t="s">
        <v>106</v>
      </c>
      <c r="I22" s="64">
        <f>SUM(I23:I25)</f>
        <v>27.5</v>
      </c>
      <c r="J22" s="65" t="s">
        <v>107</v>
      </c>
      <c r="K22" s="65" t="s">
        <v>107</v>
      </c>
      <c r="L22" s="65" t="s">
        <v>107</v>
      </c>
      <c r="M22" s="66">
        <f t="shared" ref="M22:W22" si="3">SUM(M23:M25)</f>
        <v>23</v>
      </c>
      <c r="N22" s="66">
        <f t="shared" si="3"/>
        <v>0</v>
      </c>
      <c r="O22" s="66">
        <f t="shared" si="3"/>
        <v>7</v>
      </c>
      <c r="P22" s="66">
        <f t="shared" si="3"/>
        <v>16</v>
      </c>
      <c r="Q22" s="66">
        <f t="shared" si="3"/>
        <v>0</v>
      </c>
      <c r="R22" s="66">
        <f t="shared" si="3"/>
        <v>0</v>
      </c>
      <c r="S22" s="66">
        <f t="shared" si="3"/>
        <v>0</v>
      </c>
      <c r="T22" s="66">
        <f t="shared" si="3"/>
        <v>23</v>
      </c>
      <c r="U22" s="66">
        <f t="shared" si="3"/>
        <v>0</v>
      </c>
      <c r="V22" s="64">
        <f t="shared" si="3"/>
        <v>541.1</v>
      </c>
      <c r="W22" s="66">
        <f t="shared" si="3"/>
        <v>0</v>
      </c>
      <c r="X22" s="67" t="s">
        <v>107</v>
      </c>
      <c r="Y22" s="67" t="s">
        <v>107</v>
      </c>
      <c r="Z22" s="67" t="s">
        <v>107</v>
      </c>
      <c r="AA22" s="65" t="s">
        <v>108</v>
      </c>
      <c r="AB22" s="64">
        <f>SUM(AB23:AB25)</f>
        <v>1085.31</v>
      </c>
    </row>
    <row r="23" spans="1:28" s="45" customFormat="1" ht="18" customHeight="1" x14ac:dyDescent="0.25">
      <c r="A23" s="68" t="s">
        <v>109</v>
      </c>
      <c r="B23" s="68"/>
      <c r="C23" s="68"/>
      <c r="D23" s="68"/>
      <c r="E23" s="68"/>
      <c r="F23" s="68"/>
      <c r="G23" s="69"/>
      <c r="H23" s="63" t="s">
        <v>110</v>
      </c>
      <c r="I23" s="70" t="s">
        <v>107</v>
      </c>
      <c r="J23" s="71" t="s">
        <v>107</v>
      </c>
      <c r="K23" s="71" t="s">
        <v>107</v>
      </c>
      <c r="L23" s="71" t="s">
        <v>107</v>
      </c>
      <c r="M23" s="71" t="s">
        <v>107</v>
      </c>
      <c r="N23" s="71" t="s">
        <v>107</v>
      </c>
      <c r="O23" s="71" t="s">
        <v>107</v>
      </c>
      <c r="P23" s="71" t="s">
        <v>107</v>
      </c>
      <c r="Q23" s="71" t="s">
        <v>107</v>
      </c>
      <c r="R23" s="71" t="s">
        <v>107</v>
      </c>
      <c r="S23" s="71" t="s">
        <v>107</v>
      </c>
      <c r="T23" s="71" t="s">
        <v>107</v>
      </c>
      <c r="U23" s="71" t="s">
        <v>107</v>
      </c>
      <c r="V23" s="72" t="s">
        <v>107</v>
      </c>
      <c r="W23" s="71" t="s">
        <v>107</v>
      </c>
      <c r="X23" s="71" t="s">
        <v>107</v>
      </c>
      <c r="Y23" s="71" t="s">
        <v>107</v>
      </c>
      <c r="Z23" s="71" t="s">
        <v>107</v>
      </c>
      <c r="AA23" s="71" t="s">
        <v>107</v>
      </c>
      <c r="AB23" s="73" t="s">
        <v>107</v>
      </c>
    </row>
    <row r="24" spans="1:28" s="45" customFormat="1" ht="18" customHeight="1" x14ac:dyDescent="0.2">
      <c r="A24" s="74" t="s">
        <v>111</v>
      </c>
      <c r="B24" s="74"/>
      <c r="C24" s="74"/>
      <c r="D24" s="74"/>
      <c r="E24" s="74"/>
      <c r="F24" s="74"/>
      <c r="G24" s="75"/>
      <c r="H24" s="76" t="s">
        <v>112</v>
      </c>
      <c r="I24" s="77" t="s">
        <v>107</v>
      </c>
      <c r="J24" s="78" t="s">
        <v>107</v>
      </c>
      <c r="K24" s="78" t="s">
        <v>107</v>
      </c>
      <c r="L24" s="78" t="s">
        <v>107</v>
      </c>
      <c r="M24" s="78" t="s">
        <v>107</v>
      </c>
      <c r="N24" s="78" t="s">
        <v>107</v>
      </c>
      <c r="O24" s="78" t="s">
        <v>107</v>
      </c>
      <c r="P24" s="78" t="s">
        <v>107</v>
      </c>
      <c r="Q24" s="78" t="s">
        <v>107</v>
      </c>
      <c r="R24" s="78" t="s">
        <v>107</v>
      </c>
      <c r="S24" s="78" t="s">
        <v>107</v>
      </c>
      <c r="T24" s="78" t="s">
        <v>107</v>
      </c>
      <c r="U24" s="78" t="s">
        <v>107</v>
      </c>
      <c r="V24" s="79" t="s">
        <v>107</v>
      </c>
      <c r="W24" s="78" t="s">
        <v>107</v>
      </c>
      <c r="X24" s="78" t="s">
        <v>107</v>
      </c>
      <c r="Y24" s="78" t="s">
        <v>107</v>
      </c>
      <c r="Z24" s="78" t="s">
        <v>107</v>
      </c>
      <c r="AA24" s="78" t="s">
        <v>107</v>
      </c>
      <c r="AB24" s="80" t="s">
        <v>107</v>
      </c>
    </row>
    <row r="25" spans="1:28" s="45" customFormat="1" ht="18" customHeight="1" x14ac:dyDescent="0.25">
      <c r="A25" s="68" t="s">
        <v>113</v>
      </c>
      <c r="B25" s="68"/>
      <c r="C25" s="68"/>
      <c r="D25" s="68"/>
      <c r="E25" s="68"/>
      <c r="F25" s="68"/>
      <c r="G25" s="68"/>
      <c r="H25" s="63" t="s">
        <v>40</v>
      </c>
      <c r="I25" s="70">
        <f>I12+I15+I26</f>
        <v>27.5</v>
      </c>
      <c r="J25" s="71" t="s">
        <v>107</v>
      </c>
      <c r="K25" s="71" t="s">
        <v>107</v>
      </c>
      <c r="L25" s="71" t="s">
        <v>107</v>
      </c>
      <c r="M25" s="81">
        <f t="shared" ref="M25:V25" si="4">M12+M15+M26</f>
        <v>23</v>
      </c>
      <c r="N25" s="81">
        <f t="shared" si="4"/>
        <v>0</v>
      </c>
      <c r="O25" s="81">
        <f t="shared" si="4"/>
        <v>7</v>
      </c>
      <c r="P25" s="81">
        <f t="shared" si="4"/>
        <v>16</v>
      </c>
      <c r="Q25" s="81">
        <f t="shared" si="4"/>
        <v>0</v>
      </c>
      <c r="R25" s="81">
        <f t="shared" si="4"/>
        <v>0</v>
      </c>
      <c r="S25" s="81">
        <f t="shared" si="4"/>
        <v>0</v>
      </c>
      <c r="T25" s="81">
        <f t="shared" si="4"/>
        <v>23</v>
      </c>
      <c r="U25" s="81">
        <f t="shared" si="4"/>
        <v>0</v>
      </c>
      <c r="V25" s="70">
        <f t="shared" si="4"/>
        <v>541.1</v>
      </c>
      <c r="W25" s="81">
        <f t="shared" ref="M25:W25" si="5">W26</f>
        <v>0</v>
      </c>
      <c r="X25" s="82" t="s">
        <v>107</v>
      </c>
      <c r="Y25" s="82" t="s">
        <v>107</v>
      </c>
      <c r="Z25" s="82" t="s">
        <v>107</v>
      </c>
      <c r="AA25" s="71" t="s">
        <v>108</v>
      </c>
      <c r="AB25" s="70">
        <f>AB12+AB15+AB26</f>
        <v>1085.31</v>
      </c>
    </row>
    <row r="26" spans="1:28" s="45" customFormat="1" ht="30.75" customHeight="1" x14ac:dyDescent="0.25">
      <c r="A26" s="68" t="s">
        <v>114</v>
      </c>
      <c r="B26" s="68"/>
      <c r="C26" s="68"/>
      <c r="D26" s="68"/>
      <c r="E26" s="68"/>
      <c r="F26" s="68"/>
      <c r="G26" s="68"/>
      <c r="H26" s="63" t="s">
        <v>115</v>
      </c>
      <c r="I26" s="70" t="str">
        <f>I14</f>
        <v>1,5</v>
      </c>
      <c r="J26" s="71" t="s">
        <v>107</v>
      </c>
      <c r="K26" s="71" t="s">
        <v>107</v>
      </c>
      <c r="L26" s="71" t="s">
        <v>107</v>
      </c>
      <c r="M26" s="81">
        <f t="shared" ref="M26:V26" si="6">M14</f>
        <v>17</v>
      </c>
      <c r="N26" s="81">
        <f t="shared" si="6"/>
        <v>0</v>
      </c>
      <c r="O26" s="81">
        <f t="shared" si="6"/>
        <v>7</v>
      </c>
      <c r="P26" s="81">
        <f t="shared" si="6"/>
        <v>10</v>
      </c>
      <c r="Q26" s="81">
        <f t="shared" si="6"/>
        <v>0</v>
      </c>
      <c r="R26" s="81">
        <f t="shared" si="6"/>
        <v>0</v>
      </c>
      <c r="S26" s="81">
        <f t="shared" si="6"/>
        <v>0</v>
      </c>
      <c r="T26" s="81">
        <f t="shared" si="6"/>
        <v>17</v>
      </c>
      <c r="U26" s="81">
        <f t="shared" si="6"/>
        <v>0</v>
      </c>
      <c r="V26" s="70">
        <f t="shared" si="6"/>
        <v>500</v>
      </c>
      <c r="W26" s="81">
        <f t="shared" ref="M26:W26" si="7">W16</f>
        <v>0</v>
      </c>
      <c r="X26" s="82" t="s">
        <v>107</v>
      </c>
      <c r="Y26" s="82" t="s">
        <v>107</v>
      </c>
      <c r="Z26" s="82" t="s">
        <v>107</v>
      </c>
      <c r="AA26" s="71" t="s">
        <v>116</v>
      </c>
      <c r="AB26" s="70">
        <f>AB14</f>
        <v>750</v>
      </c>
    </row>
    <row r="27" spans="1:28" s="45" customFormat="1" ht="18" customHeight="1" x14ac:dyDescent="0.2">
      <c r="A27" s="83" t="s">
        <v>118</v>
      </c>
      <c r="B27" s="83"/>
      <c r="C27" s="83"/>
      <c r="D27" s="83"/>
      <c r="E27" s="83"/>
      <c r="F27" s="83"/>
      <c r="G27" s="83"/>
      <c r="H27" s="84" t="s">
        <v>106</v>
      </c>
      <c r="I27" s="85">
        <f>I17+I22</f>
        <v>27.5</v>
      </c>
      <c r="J27" s="86" t="s">
        <v>107</v>
      </c>
      <c r="K27" s="86" t="s">
        <v>107</v>
      </c>
      <c r="L27" s="86" t="s">
        <v>107</v>
      </c>
      <c r="M27" s="87">
        <f t="shared" ref="M27:W27" si="8">M17+M22</f>
        <v>23</v>
      </c>
      <c r="N27" s="87">
        <f t="shared" si="8"/>
        <v>0</v>
      </c>
      <c r="O27" s="87">
        <f t="shared" si="8"/>
        <v>7</v>
      </c>
      <c r="P27" s="87">
        <f t="shared" si="8"/>
        <v>16</v>
      </c>
      <c r="Q27" s="87">
        <f t="shared" si="8"/>
        <v>0</v>
      </c>
      <c r="R27" s="87">
        <f t="shared" si="8"/>
        <v>0</v>
      </c>
      <c r="S27" s="87">
        <f t="shared" si="8"/>
        <v>0</v>
      </c>
      <c r="T27" s="87">
        <f t="shared" si="8"/>
        <v>23</v>
      </c>
      <c r="U27" s="87">
        <f t="shared" si="8"/>
        <v>0</v>
      </c>
      <c r="V27" s="85">
        <f t="shared" si="8"/>
        <v>541.1</v>
      </c>
      <c r="W27" s="87">
        <f t="shared" si="8"/>
        <v>0</v>
      </c>
      <c r="X27" s="88" t="s">
        <v>107</v>
      </c>
      <c r="Y27" s="88" t="s">
        <v>107</v>
      </c>
      <c r="Z27" s="88" t="s">
        <v>107</v>
      </c>
      <c r="AA27" s="86" t="s">
        <v>108</v>
      </c>
      <c r="AB27" s="89">
        <f>AB17+AB22</f>
        <v>1085.31</v>
      </c>
    </row>
    <row r="28" spans="1:28" s="45" customFormat="1" ht="18" customHeight="1" x14ac:dyDescent="0.25">
      <c r="A28" s="90" t="s">
        <v>109</v>
      </c>
      <c r="B28" s="90"/>
      <c r="C28" s="90"/>
      <c r="D28" s="90"/>
      <c r="E28" s="90"/>
      <c r="F28" s="90"/>
      <c r="G28" s="90"/>
      <c r="H28" s="84" t="s">
        <v>110</v>
      </c>
      <c r="I28" s="91" t="s">
        <v>107</v>
      </c>
      <c r="J28" s="92" t="s">
        <v>107</v>
      </c>
      <c r="K28" s="92" t="s">
        <v>107</v>
      </c>
      <c r="L28" s="92" t="s">
        <v>107</v>
      </c>
      <c r="M28" s="92" t="s">
        <v>107</v>
      </c>
      <c r="N28" s="92" t="s">
        <v>107</v>
      </c>
      <c r="O28" s="92" t="s">
        <v>107</v>
      </c>
      <c r="P28" s="92" t="s">
        <v>107</v>
      </c>
      <c r="Q28" s="92" t="s">
        <v>107</v>
      </c>
      <c r="R28" s="92" t="s">
        <v>107</v>
      </c>
      <c r="S28" s="92" t="s">
        <v>107</v>
      </c>
      <c r="T28" s="92" t="s">
        <v>107</v>
      </c>
      <c r="U28" s="92" t="s">
        <v>107</v>
      </c>
      <c r="V28" s="93" t="s">
        <v>107</v>
      </c>
      <c r="W28" s="92" t="s">
        <v>107</v>
      </c>
      <c r="X28" s="92" t="s">
        <v>107</v>
      </c>
      <c r="Y28" s="92" t="s">
        <v>107</v>
      </c>
      <c r="Z28" s="92" t="s">
        <v>107</v>
      </c>
      <c r="AA28" s="92" t="s">
        <v>107</v>
      </c>
      <c r="AB28" s="94" t="s">
        <v>107</v>
      </c>
    </row>
    <row r="29" spans="1:28" s="45" customFormat="1" ht="18" customHeight="1" x14ac:dyDescent="0.2">
      <c r="A29" s="95" t="s">
        <v>111</v>
      </c>
      <c r="B29" s="95"/>
      <c r="C29" s="95"/>
      <c r="D29" s="95"/>
      <c r="E29" s="95"/>
      <c r="F29" s="95"/>
      <c r="G29" s="95"/>
      <c r="H29" s="96" t="s">
        <v>112</v>
      </c>
      <c r="I29" s="97" t="s">
        <v>107</v>
      </c>
      <c r="J29" s="98" t="s">
        <v>107</v>
      </c>
      <c r="K29" s="98" t="s">
        <v>107</v>
      </c>
      <c r="L29" s="98" t="s">
        <v>107</v>
      </c>
      <c r="M29" s="98" t="s">
        <v>107</v>
      </c>
      <c r="N29" s="98" t="s">
        <v>107</v>
      </c>
      <c r="O29" s="98" t="s">
        <v>107</v>
      </c>
      <c r="P29" s="98" t="s">
        <v>107</v>
      </c>
      <c r="Q29" s="98" t="s">
        <v>107</v>
      </c>
      <c r="R29" s="98" t="s">
        <v>107</v>
      </c>
      <c r="S29" s="98" t="s">
        <v>107</v>
      </c>
      <c r="T29" s="98" t="s">
        <v>107</v>
      </c>
      <c r="U29" s="98" t="s">
        <v>107</v>
      </c>
      <c r="V29" s="99" t="s">
        <v>107</v>
      </c>
      <c r="W29" s="98" t="s">
        <v>107</v>
      </c>
      <c r="X29" s="98" t="s">
        <v>107</v>
      </c>
      <c r="Y29" s="98" t="s">
        <v>107</v>
      </c>
      <c r="Z29" s="98" t="s">
        <v>107</v>
      </c>
      <c r="AA29" s="98" t="s">
        <v>107</v>
      </c>
      <c r="AB29" s="100" t="s">
        <v>107</v>
      </c>
    </row>
    <row r="30" spans="1:28" s="45" customFormat="1" ht="18" customHeight="1" x14ac:dyDescent="0.25">
      <c r="A30" s="90" t="s">
        <v>113</v>
      </c>
      <c r="B30" s="90"/>
      <c r="C30" s="90"/>
      <c r="D30" s="90"/>
      <c r="E30" s="90"/>
      <c r="F30" s="90"/>
      <c r="G30" s="90"/>
      <c r="H30" s="84" t="s">
        <v>40</v>
      </c>
      <c r="I30" s="85">
        <f>I20+I25</f>
        <v>27.5</v>
      </c>
      <c r="J30" s="92" t="s">
        <v>107</v>
      </c>
      <c r="K30" s="92" t="s">
        <v>107</v>
      </c>
      <c r="L30" s="92" t="s">
        <v>107</v>
      </c>
      <c r="M30" s="87">
        <f t="shared" ref="M30:W31" si="9">M20+M25</f>
        <v>23</v>
      </c>
      <c r="N30" s="87">
        <f t="shared" si="9"/>
        <v>0</v>
      </c>
      <c r="O30" s="87">
        <f t="shared" si="9"/>
        <v>7</v>
      </c>
      <c r="P30" s="87">
        <f t="shared" si="9"/>
        <v>16</v>
      </c>
      <c r="Q30" s="87">
        <f t="shared" si="9"/>
        <v>0</v>
      </c>
      <c r="R30" s="87">
        <f t="shared" si="9"/>
        <v>0</v>
      </c>
      <c r="S30" s="87">
        <f t="shared" si="9"/>
        <v>0</v>
      </c>
      <c r="T30" s="87">
        <f t="shared" si="9"/>
        <v>23</v>
      </c>
      <c r="U30" s="87">
        <f t="shared" si="9"/>
        <v>0</v>
      </c>
      <c r="V30" s="85">
        <f t="shared" si="9"/>
        <v>541.1</v>
      </c>
      <c r="W30" s="87">
        <f t="shared" si="9"/>
        <v>0</v>
      </c>
      <c r="X30" s="101" t="s">
        <v>107</v>
      </c>
      <c r="Y30" s="101" t="s">
        <v>107</v>
      </c>
      <c r="Z30" s="101" t="s">
        <v>107</v>
      </c>
      <c r="AA30" s="92" t="s">
        <v>108</v>
      </c>
      <c r="AB30" s="89">
        <f>AB20+AB25</f>
        <v>1085.31</v>
      </c>
    </row>
    <row r="31" spans="1:28" s="45" customFormat="1" ht="25.5" customHeight="1" x14ac:dyDescent="0.25">
      <c r="A31" s="90" t="s">
        <v>114</v>
      </c>
      <c r="B31" s="90"/>
      <c r="C31" s="90"/>
      <c r="D31" s="90"/>
      <c r="E31" s="90"/>
      <c r="F31" s="90"/>
      <c r="G31" s="90"/>
      <c r="H31" s="84" t="s">
        <v>115</v>
      </c>
      <c r="I31" s="85">
        <f>I21+I26</f>
        <v>1.5</v>
      </c>
      <c r="J31" s="92" t="s">
        <v>107</v>
      </c>
      <c r="K31" s="92" t="s">
        <v>107</v>
      </c>
      <c r="L31" s="92" t="s">
        <v>107</v>
      </c>
      <c r="M31" s="87">
        <f t="shared" si="9"/>
        <v>17</v>
      </c>
      <c r="N31" s="87">
        <f t="shared" si="9"/>
        <v>0</v>
      </c>
      <c r="O31" s="87">
        <f t="shared" si="9"/>
        <v>7</v>
      </c>
      <c r="P31" s="87">
        <f t="shared" si="9"/>
        <v>10</v>
      </c>
      <c r="Q31" s="87">
        <f t="shared" si="9"/>
        <v>0</v>
      </c>
      <c r="R31" s="87">
        <f t="shared" si="9"/>
        <v>0</v>
      </c>
      <c r="S31" s="87">
        <f t="shared" si="9"/>
        <v>0</v>
      </c>
      <c r="T31" s="87">
        <f t="shared" si="9"/>
        <v>17</v>
      </c>
      <c r="U31" s="87">
        <f t="shared" si="9"/>
        <v>0</v>
      </c>
      <c r="V31" s="85">
        <f t="shared" si="9"/>
        <v>500</v>
      </c>
      <c r="W31" s="87">
        <f t="shared" si="9"/>
        <v>0</v>
      </c>
      <c r="X31" s="101" t="s">
        <v>107</v>
      </c>
      <c r="Y31" s="101" t="s">
        <v>107</v>
      </c>
      <c r="Z31" s="101" t="s">
        <v>107</v>
      </c>
      <c r="AA31" s="92" t="s">
        <v>116</v>
      </c>
      <c r="AB31" s="89">
        <f>AB21+AB26</f>
        <v>750</v>
      </c>
    </row>
    <row r="32" spans="1:28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  <row r="966" spans="9:13" s="12" customFormat="1" x14ac:dyDescent="0.25">
      <c r="I966" s="16"/>
      <c r="K966" s="16"/>
      <c r="M966" s="16"/>
    </row>
    <row r="967" spans="9:13" s="12" customFormat="1" x14ac:dyDescent="0.25">
      <c r="I967" s="16"/>
      <c r="K967" s="16"/>
      <c r="M967" s="16"/>
    </row>
    <row r="968" spans="9:13" s="12" customFormat="1" x14ac:dyDescent="0.25">
      <c r="I968" s="16"/>
      <c r="K968" s="16"/>
      <c r="M968" s="16"/>
    </row>
    <row r="969" spans="9:13" s="12" customFormat="1" x14ac:dyDescent="0.25">
      <c r="I969" s="16"/>
      <c r="K969" s="16"/>
      <c r="M969" s="16"/>
    </row>
    <row r="970" spans="9:13" s="12" customFormat="1" x14ac:dyDescent="0.25">
      <c r="I970" s="16"/>
      <c r="K970" s="16"/>
      <c r="M970" s="16"/>
    </row>
    <row r="971" spans="9:13" s="12" customFormat="1" x14ac:dyDescent="0.25">
      <c r="I971" s="16"/>
      <c r="K971" s="16"/>
      <c r="M971" s="16"/>
    </row>
    <row r="972" spans="9:13" s="12" customFormat="1" x14ac:dyDescent="0.25">
      <c r="I972" s="16"/>
      <c r="K972" s="16"/>
      <c r="M972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7:G27"/>
    <mergeCell ref="A28:G28"/>
    <mergeCell ref="A29:G29"/>
    <mergeCell ref="A30:G30"/>
    <mergeCell ref="A31:G31"/>
    <mergeCell ref="A22:G22"/>
    <mergeCell ref="A23:G23"/>
    <mergeCell ref="A24:G24"/>
    <mergeCell ref="A25:G25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42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2022-08-24T09:05:15Z</dcterms:modified>
  <cp:category/>
</cp:coreProperties>
</file>