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3 ОС" sheetId="3" r:id="rId1"/>
  </sheets>
  <definedNames>
    <definedName name="Z_500C2F4F_1743_499A_A051_20565DBF52B2_.wvu.PrintArea" localSheetId="0" hidden="1">'3 ОС'!$A$1:$W$20</definedName>
    <definedName name="_xlnm.Print_Area" localSheetId="0">'3 ОС'!$A$1:$W$220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U220" i="3" l="1"/>
  <c r="T220" i="3"/>
  <c r="S220" i="3"/>
  <c r="U219" i="3"/>
  <c r="T219" i="3"/>
  <c r="S219" i="3"/>
  <c r="U218" i="3"/>
  <c r="T218" i="3"/>
  <c r="S218" i="3"/>
  <c r="U216" i="3"/>
  <c r="T216" i="3"/>
  <c r="S216" i="3"/>
  <c r="U215" i="3"/>
  <c r="T215" i="3"/>
  <c r="S215" i="3"/>
  <c r="U214" i="3"/>
  <c r="T214" i="3"/>
  <c r="S214" i="3"/>
  <c r="U213" i="3"/>
  <c r="T213" i="3"/>
  <c r="S213" i="3"/>
  <c r="U212" i="3"/>
  <c r="T212" i="3"/>
  <c r="S212" i="3"/>
  <c r="U209" i="3"/>
  <c r="T209" i="3"/>
  <c r="S209" i="3"/>
  <c r="U208" i="3"/>
  <c r="T208" i="3"/>
  <c r="S208" i="3"/>
  <c r="U207" i="3"/>
  <c r="T207" i="3"/>
  <c r="S207" i="3"/>
  <c r="U206" i="3"/>
  <c r="T206" i="3"/>
  <c r="S206" i="3"/>
  <c r="U204" i="3"/>
  <c r="T204" i="3"/>
  <c r="S204" i="3"/>
  <c r="U203" i="3"/>
  <c r="T203" i="3"/>
  <c r="S203" i="3"/>
  <c r="U202" i="3"/>
  <c r="T202" i="3"/>
  <c r="S202" i="3"/>
  <c r="U201" i="3"/>
  <c r="T201" i="3"/>
  <c r="S201" i="3"/>
  <c r="U200" i="3"/>
  <c r="T200" i="3"/>
  <c r="S200" i="3"/>
  <c r="U199" i="3"/>
  <c r="T199" i="3"/>
  <c r="S199" i="3"/>
  <c r="U198" i="3"/>
  <c r="T198" i="3"/>
  <c r="S198" i="3"/>
  <c r="U197" i="3"/>
  <c r="T197" i="3"/>
  <c r="S197" i="3"/>
  <c r="U196" i="3"/>
  <c r="T196" i="3"/>
  <c r="S196" i="3"/>
  <c r="U195" i="3"/>
  <c r="T195" i="3"/>
  <c r="S195" i="3"/>
  <c r="U191" i="3"/>
  <c r="T191" i="3"/>
  <c r="S191" i="3"/>
  <c r="U189" i="3"/>
  <c r="T189" i="3"/>
  <c r="S189" i="3"/>
  <c r="U187" i="3"/>
  <c r="T187" i="3"/>
  <c r="S187" i="3"/>
  <c r="U186" i="3"/>
  <c r="T186" i="3"/>
  <c r="S186" i="3"/>
  <c r="U185" i="3"/>
  <c r="T185" i="3"/>
  <c r="S185" i="3"/>
  <c r="U184" i="3"/>
  <c r="T184" i="3"/>
  <c r="S184" i="3"/>
  <c r="U181" i="3"/>
  <c r="T181" i="3"/>
  <c r="S181" i="3"/>
  <c r="U179" i="3"/>
  <c r="T179" i="3"/>
  <c r="S179" i="3"/>
  <c r="U176" i="3"/>
  <c r="T176" i="3"/>
  <c r="S176" i="3"/>
  <c r="U173" i="3"/>
  <c r="T173" i="3"/>
  <c r="S173" i="3"/>
  <c r="U170" i="3"/>
  <c r="T170" i="3"/>
  <c r="S170" i="3"/>
  <c r="U168" i="3"/>
  <c r="T168" i="3"/>
  <c r="S168" i="3"/>
  <c r="U166" i="3"/>
  <c r="T166" i="3"/>
  <c r="S166" i="3"/>
  <c r="U163" i="3"/>
  <c r="T163" i="3"/>
  <c r="S163" i="3"/>
  <c r="U161" i="3"/>
  <c r="T161" i="3"/>
  <c r="S161" i="3"/>
  <c r="U159" i="3"/>
  <c r="T159" i="3"/>
  <c r="S159" i="3"/>
  <c r="U157" i="3"/>
  <c r="T157" i="3"/>
  <c r="S157" i="3"/>
  <c r="U155" i="3"/>
  <c r="T155" i="3"/>
  <c r="S155" i="3"/>
  <c r="U152" i="3"/>
  <c r="T152" i="3"/>
  <c r="S152" i="3"/>
  <c r="U150" i="3"/>
  <c r="T150" i="3"/>
  <c r="S150" i="3"/>
  <c r="U149" i="3"/>
  <c r="T149" i="3"/>
  <c r="S149" i="3"/>
  <c r="U148" i="3"/>
  <c r="T148" i="3"/>
  <c r="S148" i="3"/>
  <c r="U147" i="3"/>
  <c r="T147" i="3"/>
  <c r="S147" i="3"/>
  <c r="U146" i="3"/>
  <c r="T146" i="3"/>
  <c r="S146" i="3"/>
  <c r="U145" i="3"/>
  <c r="T145" i="3"/>
  <c r="S145" i="3"/>
  <c r="U144" i="3"/>
  <c r="T144" i="3"/>
  <c r="S144" i="3"/>
  <c r="U143" i="3"/>
  <c r="T143" i="3"/>
  <c r="S143" i="3"/>
  <c r="U142" i="3"/>
  <c r="T142" i="3"/>
  <c r="S142" i="3"/>
  <c r="U141" i="3"/>
  <c r="T141" i="3"/>
  <c r="S141" i="3"/>
  <c r="U140" i="3"/>
  <c r="T140" i="3"/>
  <c r="S140" i="3"/>
  <c r="U139" i="3"/>
  <c r="T139" i="3"/>
  <c r="S139" i="3"/>
  <c r="U138" i="3"/>
  <c r="T138" i="3"/>
  <c r="S138" i="3"/>
  <c r="U137" i="3"/>
  <c r="T137" i="3"/>
  <c r="S137" i="3"/>
  <c r="U136" i="3"/>
  <c r="T136" i="3"/>
  <c r="S136" i="3"/>
  <c r="U135" i="3"/>
  <c r="T135" i="3"/>
  <c r="S135" i="3"/>
  <c r="U134" i="3"/>
  <c r="T134" i="3"/>
  <c r="S134" i="3"/>
  <c r="U133" i="3"/>
  <c r="T133" i="3"/>
  <c r="S133" i="3"/>
  <c r="U129" i="3"/>
  <c r="T129" i="3"/>
  <c r="S129" i="3"/>
  <c r="U128" i="3"/>
  <c r="T128" i="3"/>
  <c r="S128" i="3"/>
  <c r="U127" i="3"/>
  <c r="T127" i="3"/>
  <c r="S127" i="3"/>
  <c r="U126" i="3"/>
  <c r="T126" i="3"/>
  <c r="S126" i="3"/>
  <c r="U125" i="3"/>
  <c r="T125" i="3"/>
  <c r="S125" i="3"/>
  <c r="U124" i="3"/>
  <c r="T124" i="3"/>
  <c r="S124" i="3"/>
  <c r="U123" i="3"/>
  <c r="T123" i="3"/>
  <c r="S123" i="3"/>
  <c r="U122" i="3"/>
  <c r="T122" i="3"/>
  <c r="S122" i="3"/>
  <c r="U121" i="3"/>
  <c r="T121" i="3"/>
  <c r="S121" i="3"/>
  <c r="U120" i="3"/>
  <c r="T120" i="3"/>
  <c r="S120" i="3"/>
  <c r="U119" i="3"/>
  <c r="T119" i="3"/>
  <c r="S119" i="3"/>
  <c r="U118" i="3"/>
  <c r="T118" i="3"/>
  <c r="S118" i="3"/>
  <c r="U117" i="3"/>
  <c r="T117" i="3"/>
  <c r="S117" i="3"/>
  <c r="U116" i="3"/>
  <c r="T116" i="3"/>
  <c r="S116" i="3"/>
  <c r="U115" i="3"/>
  <c r="T115" i="3"/>
  <c r="S115" i="3"/>
  <c r="U114" i="3"/>
  <c r="T114" i="3"/>
  <c r="S114" i="3"/>
  <c r="U113" i="3"/>
  <c r="T113" i="3"/>
  <c r="S113" i="3"/>
  <c r="U112" i="3"/>
  <c r="T112" i="3"/>
  <c r="S112" i="3"/>
  <c r="U111" i="3"/>
  <c r="T111" i="3"/>
  <c r="S111" i="3"/>
  <c r="U110" i="3"/>
  <c r="T110" i="3"/>
  <c r="S110" i="3"/>
  <c r="U109" i="3"/>
  <c r="T109" i="3"/>
  <c r="S109" i="3"/>
  <c r="U108" i="3"/>
  <c r="T108" i="3"/>
  <c r="S108" i="3"/>
  <c r="U107" i="3"/>
  <c r="T107" i="3"/>
  <c r="S107" i="3"/>
  <c r="U106" i="3"/>
  <c r="T106" i="3"/>
  <c r="S106" i="3"/>
  <c r="U105" i="3"/>
  <c r="T105" i="3"/>
  <c r="S105" i="3"/>
  <c r="U104" i="3"/>
  <c r="T104" i="3"/>
  <c r="S104" i="3"/>
  <c r="U103" i="3"/>
  <c r="T103" i="3"/>
  <c r="S103" i="3"/>
  <c r="U102" i="3"/>
  <c r="T102" i="3"/>
  <c r="S102" i="3"/>
  <c r="U101" i="3"/>
  <c r="T101" i="3"/>
  <c r="S101" i="3"/>
  <c r="U100" i="3"/>
  <c r="T100" i="3"/>
  <c r="S100" i="3"/>
  <c r="U99" i="3"/>
  <c r="T99" i="3"/>
  <c r="S99" i="3"/>
  <c r="U98" i="3"/>
  <c r="T98" i="3"/>
  <c r="S98" i="3"/>
  <c r="U97" i="3"/>
  <c r="T97" i="3"/>
  <c r="S97" i="3"/>
  <c r="U96" i="3"/>
  <c r="T96" i="3"/>
  <c r="S96" i="3"/>
  <c r="U95" i="3"/>
  <c r="T95" i="3"/>
  <c r="S95" i="3"/>
  <c r="U94" i="3"/>
  <c r="T94" i="3"/>
  <c r="S94" i="3"/>
  <c r="U93" i="3"/>
  <c r="T93" i="3"/>
  <c r="S93" i="3"/>
  <c r="U92" i="3"/>
  <c r="T92" i="3"/>
  <c r="S92" i="3"/>
  <c r="U91" i="3"/>
  <c r="T91" i="3"/>
  <c r="S91" i="3"/>
  <c r="U89" i="3"/>
  <c r="T89" i="3"/>
  <c r="S89" i="3"/>
  <c r="U88" i="3"/>
  <c r="T88" i="3"/>
  <c r="S88" i="3"/>
  <c r="U87" i="3"/>
  <c r="T87" i="3"/>
  <c r="S87" i="3"/>
  <c r="U86" i="3"/>
  <c r="T86" i="3"/>
  <c r="S86" i="3"/>
  <c r="U85" i="3"/>
  <c r="T85" i="3"/>
  <c r="S85" i="3"/>
  <c r="U84" i="3"/>
  <c r="T84" i="3"/>
  <c r="S84" i="3"/>
  <c r="U83" i="3"/>
  <c r="T83" i="3"/>
  <c r="S83" i="3"/>
  <c r="U82" i="3"/>
  <c r="T82" i="3"/>
  <c r="S82" i="3"/>
  <c r="U81" i="3"/>
  <c r="T81" i="3"/>
  <c r="S81" i="3"/>
  <c r="U80" i="3"/>
  <c r="T80" i="3"/>
  <c r="S80" i="3"/>
  <c r="U79" i="3"/>
  <c r="T79" i="3"/>
  <c r="S79" i="3"/>
  <c r="U76" i="3"/>
  <c r="T76" i="3"/>
  <c r="S76" i="3"/>
  <c r="U72" i="3"/>
  <c r="T72" i="3"/>
  <c r="S72" i="3"/>
  <c r="U69" i="3"/>
  <c r="T69" i="3"/>
  <c r="S69" i="3"/>
  <c r="U66" i="3"/>
  <c r="T66" i="3"/>
  <c r="S66" i="3"/>
  <c r="U64" i="3"/>
  <c r="T64" i="3"/>
  <c r="S64" i="3"/>
  <c r="U62" i="3"/>
  <c r="T62" i="3"/>
  <c r="S62" i="3"/>
  <c r="U59" i="3"/>
  <c r="T59" i="3"/>
  <c r="S59" i="3"/>
  <c r="U57" i="3"/>
  <c r="T57" i="3"/>
  <c r="S57" i="3"/>
  <c r="U55" i="3"/>
  <c r="T55" i="3"/>
  <c r="S55" i="3"/>
  <c r="U51" i="3"/>
  <c r="T51" i="3"/>
  <c r="S51" i="3"/>
  <c r="U49" i="3"/>
  <c r="T49" i="3"/>
  <c r="S49" i="3"/>
  <c r="U46" i="3"/>
  <c r="T46" i="3"/>
  <c r="S46" i="3"/>
  <c r="U43" i="3"/>
  <c r="T43" i="3"/>
  <c r="S43" i="3"/>
  <c r="U42" i="3"/>
  <c r="T42" i="3"/>
  <c r="S42" i="3"/>
  <c r="U41" i="3"/>
  <c r="T41" i="3"/>
  <c r="S41" i="3"/>
  <c r="U38" i="3"/>
  <c r="T38" i="3"/>
  <c r="S38" i="3"/>
  <c r="U37" i="3"/>
  <c r="T37" i="3"/>
  <c r="S37" i="3"/>
  <c r="U35" i="3"/>
  <c r="S35" i="3"/>
  <c r="V220" i="3"/>
  <c r="V219" i="3"/>
  <c r="V218" i="3"/>
  <c r="V217" i="3"/>
  <c r="V216" i="3"/>
  <c r="V215" i="3"/>
  <c r="V214" i="3"/>
  <c r="V213" i="3"/>
  <c r="V212" i="3"/>
  <c r="V211" i="3"/>
  <c r="V210" i="3"/>
  <c r="V209" i="3"/>
  <c r="V208" i="3"/>
  <c r="V207" i="3"/>
  <c r="V206" i="3"/>
  <c r="V205" i="3"/>
  <c r="V204" i="3"/>
  <c r="V203" i="3"/>
  <c r="V202" i="3"/>
  <c r="V201" i="3"/>
  <c r="V200" i="3"/>
  <c r="V199" i="3"/>
  <c r="V198" i="3"/>
  <c r="V197" i="3"/>
  <c r="V196" i="3"/>
  <c r="V195" i="3"/>
  <c r="V194" i="3"/>
  <c r="V193" i="3"/>
  <c r="V192" i="3"/>
  <c r="V191" i="3"/>
  <c r="V190" i="3"/>
  <c r="V189" i="3"/>
  <c r="V188" i="3"/>
  <c r="V187" i="3"/>
  <c r="V186" i="3"/>
  <c r="V185" i="3"/>
  <c r="V184" i="3"/>
  <c r="V183" i="3"/>
  <c r="V182" i="3"/>
  <c r="V181" i="3"/>
  <c r="V180" i="3"/>
  <c r="V179" i="3"/>
  <c r="V178" i="3"/>
  <c r="V177" i="3"/>
  <c r="V176" i="3"/>
  <c r="V175" i="3"/>
  <c r="V174" i="3"/>
  <c r="V173" i="3"/>
  <c r="V172" i="3"/>
  <c r="V171" i="3"/>
  <c r="V170" i="3"/>
  <c r="V169" i="3"/>
  <c r="V168" i="3"/>
  <c r="V167" i="3"/>
  <c r="V166" i="3"/>
  <c r="V165" i="3"/>
  <c r="V164" i="3"/>
  <c r="V163" i="3"/>
  <c r="V162" i="3"/>
  <c r="V161" i="3"/>
  <c r="V160" i="3"/>
  <c r="V159" i="3"/>
  <c r="V158" i="3"/>
  <c r="V157" i="3"/>
  <c r="V156" i="3"/>
  <c r="V155" i="3"/>
  <c r="V154" i="3"/>
  <c r="V153" i="3"/>
  <c r="V152" i="3"/>
  <c r="V151" i="3"/>
  <c r="V150" i="3"/>
  <c r="V149" i="3"/>
  <c r="V148" i="3"/>
  <c r="V147" i="3"/>
  <c r="V146" i="3"/>
  <c r="V145" i="3"/>
  <c r="V144" i="3"/>
  <c r="V143" i="3"/>
  <c r="V142" i="3"/>
  <c r="V141" i="3"/>
  <c r="V140" i="3"/>
  <c r="V139" i="3"/>
  <c r="V138" i="3"/>
  <c r="V137" i="3"/>
  <c r="V136" i="3"/>
  <c r="V135" i="3"/>
  <c r="V134" i="3"/>
  <c r="V133" i="3"/>
  <c r="V132" i="3"/>
  <c r="V131" i="3"/>
  <c r="V130" i="3"/>
  <c r="V129" i="3"/>
  <c r="V128" i="3"/>
  <c r="V127" i="3"/>
  <c r="V126" i="3"/>
  <c r="V125" i="3"/>
  <c r="V124" i="3"/>
  <c r="V123" i="3"/>
  <c r="V122" i="3"/>
  <c r="V121" i="3"/>
  <c r="V120" i="3"/>
  <c r="V119" i="3"/>
  <c r="V118" i="3"/>
  <c r="V117" i="3"/>
  <c r="V116" i="3"/>
  <c r="V115" i="3"/>
  <c r="V114" i="3"/>
  <c r="V113" i="3"/>
  <c r="V112" i="3"/>
  <c r="V111" i="3"/>
  <c r="V110" i="3"/>
  <c r="V109" i="3"/>
  <c r="V108" i="3"/>
  <c r="V107" i="3"/>
  <c r="V106" i="3"/>
  <c r="V105" i="3"/>
  <c r="V104" i="3"/>
  <c r="V103" i="3"/>
  <c r="V102" i="3"/>
  <c r="V101" i="3"/>
  <c r="V100" i="3"/>
  <c r="V99" i="3"/>
  <c r="V98" i="3"/>
  <c r="V97" i="3"/>
  <c r="V96" i="3"/>
  <c r="V95" i="3"/>
  <c r="V94" i="3"/>
  <c r="V93" i="3"/>
  <c r="V92" i="3"/>
  <c r="V91" i="3"/>
  <c r="V90" i="3"/>
  <c r="V89" i="3"/>
  <c r="V88" i="3"/>
  <c r="V87" i="3"/>
  <c r="V86" i="3"/>
  <c r="V85" i="3"/>
  <c r="V84" i="3"/>
  <c r="V83" i="3"/>
  <c r="V82" i="3"/>
  <c r="V81" i="3"/>
  <c r="V80" i="3"/>
  <c r="V79" i="3"/>
  <c r="V78" i="3"/>
  <c r="V77" i="3"/>
  <c r="V76" i="3"/>
  <c r="V75" i="3"/>
  <c r="V74" i="3"/>
  <c r="V73" i="3"/>
  <c r="V72" i="3"/>
  <c r="V71" i="3"/>
  <c r="V70" i="3"/>
  <c r="V69" i="3"/>
  <c r="V68" i="3"/>
  <c r="V67" i="3"/>
  <c r="V66" i="3"/>
  <c r="V65" i="3"/>
  <c r="V64" i="3"/>
  <c r="V63" i="3"/>
  <c r="V62" i="3"/>
  <c r="V61" i="3"/>
  <c r="V60" i="3"/>
  <c r="V59" i="3"/>
  <c r="V58" i="3"/>
  <c r="V57" i="3"/>
  <c r="V56" i="3"/>
  <c r="V55" i="3"/>
  <c r="V54" i="3"/>
  <c r="V53" i="3"/>
  <c r="V52" i="3"/>
  <c r="V51" i="3"/>
  <c r="V50" i="3"/>
  <c r="V49" i="3"/>
  <c r="V48" i="3"/>
  <c r="V47" i="3"/>
  <c r="V46" i="3"/>
  <c r="V45" i="3"/>
  <c r="V44" i="3"/>
  <c r="V43" i="3"/>
  <c r="V42" i="3"/>
  <c r="V41" i="3"/>
  <c r="V40" i="3"/>
  <c r="V39" i="3"/>
  <c r="V38" i="3"/>
  <c r="V37" i="3"/>
  <c r="V36" i="3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T21" i="3"/>
  <c r="T217" i="3"/>
  <c r="T211" i="3"/>
  <c r="T210" i="3"/>
  <c r="T205" i="3"/>
  <c r="T194" i="3"/>
  <c r="T193" i="3"/>
  <c r="T192" i="3"/>
  <c r="T190" i="3"/>
  <c r="T188" i="3"/>
  <c r="T183" i="3"/>
  <c r="T182" i="3"/>
  <c r="T180" i="3"/>
  <c r="T178" i="3"/>
  <c r="T177" i="3"/>
  <c r="T175" i="3"/>
  <c r="T174" i="3"/>
  <c r="T172" i="3"/>
  <c r="T171" i="3"/>
  <c r="T169" i="3"/>
  <c r="T167" i="3"/>
  <c r="T165" i="3"/>
  <c r="T164" i="3"/>
  <c r="T162" i="3"/>
  <c r="T160" i="3"/>
  <c r="T158" i="3"/>
  <c r="T156" i="3"/>
  <c r="T154" i="3"/>
  <c r="T153" i="3"/>
  <c r="T151" i="3"/>
  <c r="T132" i="3"/>
  <c r="T131" i="3"/>
  <c r="T130" i="3"/>
  <c r="T90" i="3"/>
  <c r="T78" i="3"/>
  <c r="T77" i="3"/>
  <c r="T75" i="3"/>
  <c r="T74" i="3"/>
  <c r="T73" i="3"/>
  <c r="T71" i="3"/>
  <c r="T70" i="3"/>
  <c r="T68" i="3"/>
  <c r="T67" i="3"/>
  <c r="T65" i="3"/>
  <c r="T63" i="3"/>
  <c r="T61" i="3"/>
  <c r="T60" i="3"/>
  <c r="T58" i="3"/>
  <c r="T56" i="3"/>
  <c r="T54" i="3"/>
  <c r="T53" i="3"/>
  <c r="T52" i="3"/>
  <c r="T50" i="3"/>
  <c r="T48" i="3"/>
  <c r="T47" i="3"/>
  <c r="T45" i="3"/>
  <c r="T44" i="3"/>
  <c r="T40" i="3"/>
  <c r="T39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U217" i="3" l="1"/>
  <c r="S217" i="3"/>
  <c r="U211" i="3"/>
  <c r="S211" i="3"/>
  <c r="S210" i="3" s="1"/>
  <c r="U210" i="3"/>
  <c r="U205" i="3"/>
  <c r="S205" i="3"/>
  <c r="S194" i="3"/>
  <c r="S22" i="3" s="1"/>
  <c r="S193" i="3"/>
  <c r="U190" i="3"/>
  <c r="S190" i="3"/>
  <c r="U188" i="3"/>
  <c r="S188" i="3"/>
  <c r="S183" i="3"/>
  <c r="S182" i="3" s="1"/>
  <c r="S27" i="3" s="1"/>
  <c r="S180" i="3"/>
  <c r="S177" i="3" s="1"/>
  <c r="S26" i="3" s="1"/>
  <c r="S178" i="3"/>
  <c r="S175" i="3"/>
  <c r="S174" i="3"/>
  <c r="S171" i="3" s="1"/>
  <c r="S172" i="3"/>
  <c r="S169" i="3"/>
  <c r="S167" i="3"/>
  <c r="U165" i="3"/>
  <c r="S165" i="3"/>
  <c r="S164" i="3"/>
  <c r="S162" i="3"/>
  <c r="S160" i="3"/>
  <c r="S158" i="3"/>
  <c r="S156" i="3"/>
  <c r="S154" i="3"/>
  <c r="U151" i="3"/>
  <c r="S151" i="3"/>
  <c r="U132" i="3"/>
  <c r="U131" i="3" s="1"/>
  <c r="U130" i="3" s="1"/>
  <c r="S132" i="3"/>
  <c r="S131" i="3" s="1"/>
  <c r="S130" i="3" s="1"/>
  <c r="U90" i="3"/>
  <c r="S90" i="3"/>
  <c r="U78" i="3"/>
  <c r="S78" i="3"/>
  <c r="U75" i="3"/>
  <c r="S75" i="3"/>
  <c r="U71" i="3"/>
  <c r="S71" i="3"/>
  <c r="S70" i="3" s="1"/>
  <c r="S67" i="3" s="1"/>
  <c r="U70" i="3"/>
  <c r="U68" i="3"/>
  <c r="S68" i="3"/>
  <c r="U65" i="3"/>
  <c r="U60" i="3" s="1"/>
  <c r="S65" i="3"/>
  <c r="U63" i="3"/>
  <c r="S63" i="3"/>
  <c r="U61" i="3"/>
  <c r="S61" i="3"/>
  <c r="U58" i="3"/>
  <c r="S58" i="3"/>
  <c r="U56" i="3"/>
  <c r="S56" i="3"/>
  <c r="U54" i="3"/>
  <c r="S54" i="3"/>
  <c r="U53" i="3"/>
  <c r="U50" i="3"/>
  <c r="U47" i="3" s="1"/>
  <c r="S50" i="3"/>
  <c r="U48" i="3"/>
  <c r="S48" i="3"/>
  <c r="S47" i="3" s="1"/>
  <c r="U45" i="3"/>
  <c r="S45" i="3"/>
  <c r="U44" i="3"/>
  <c r="S44" i="3"/>
  <c r="U40" i="3"/>
  <c r="S40" i="3"/>
  <c r="U39" i="3"/>
  <c r="U32" i="3" s="1"/>
  <c r="S39" i="3"/>
  <c r="U36" i="3"/>
  <c r="S36" i="3"/>
  <c r="U34" i="3"/>
  <c r="S34" i="3"/>
  <c r="U33" i="3"/>
  <c r="S28" i="3"/>
  <c r="R217" i="3"/>
  <c r="Q217" i="3"/>
  <c r="P217" i="3"/>
  <c r="O217" i="3"/>
  <c r="N217" i="3"/>
  <c r="M217" i="3"/>
  <c r="L217" i="3"/>
  <c r="R211" i="3"/>
  <c r="R22" i="3" s="1"/>
  <c r="Q211" i="3"/>
  <c r="P211" i="3"/>
  <c r="P210" i="3" s="1"/>
  <c r="O211" i="3"/>
  <c r="N211" i="3"/>
  <c r="N22" i="3" s="1"/>
  <c r="M211" i="3"/>
  <c r="L211" i="3"/>
  <c r="L210" i="3" s="1"/>
  <c r="Q210" i="3"/>
  <c r="O210" i="3"/>
  <c r="M210" i="3"/>
  <c r="R205" i="3"/>
  <c r="Q205" i="3"/>
  <c r="P205" i="3"/>
  <c r="O205" i="3"/>
  <c r="N205" i="3"/>
  <c r="M205" i="3"/>
  <c r="L205" i="3"/>
  <c r="R194" i="3"/>
  <c r="Q194" i="3"/>
  <c r="Q193" i="3" s="1"/>
  <c r="Q192" i="3" s="1"/>
  <c r="Q29" i="3" s="1"/>
  <c r="P194" i="3"/>
  <c r="O194" i="3"/>
  <c r="O193" i="3" s="1"/>
  <c r="O192" i="3" s="1"/>
  <c r="O29" i="3" s="1"/>
  <c r="N194" i="3"/>
  <c r="M194" i="3"/>
  <c r="M193" i="3" s="1"/>
  <c r="M192" i="3" s="1"/>
  <c r="M29" i="3" s="1"/>
  <c r="L194" i="3"/>
  <c r="R193" i="3"/>
  <c r="P193" i="3"/>
  <c r="N193" i="3"/>
  <c r="L193" i="3"/>
  <c r="R190" i="3"/>
  <c r="R28" i="3" s="1"/>
  <c r="Q190" i="3"/>
  <c r="P190" i="3"/>
  <c r="P28" i="3" s="1"/>
  <c r="O190" i="3"/>
  <c r="N190" i="3"/>
  <c r="N28" i="3" s="1"/>
  <c r="M190" i="3"/>
  <c r="L190" i="3"/>
  <c r="L28" i="3" s="1"/>
  <c r="R188" i="3"/>
  <c r="Q188" i="3"/>
  <c r="Q182" i="3" s="1"/>
  <c r="Q27" i="3" s="1"/>
  <c r="P188" i="3"/>
  <c r="O188" i="3"/>
  <c r="N188" i="3"/>
  <c r="M188" i="3"/>
  <c r="M182" i="3" s="1"/>
  <c r="M27" i="3" s="1"/>
  <c r="L188" i="3"/>
  <c r="R183" i="3"/>
  <c r="R182" i="3" s="1"/>
  <c r="Q183" i="3"/>
  <c r="P183" i="3"/>
  <c r="P182" i="3" s="1"/>
  <c r="P27" i="3" s="1"/>
  <c r="O183" i="3"/>
  <c r="N183" i="3"/>
  <c r="N182" i="3" s="1"/>
  <c r="M183" i="3"/>
  <c r="L183" i="3"/>
  <c r="L182" i="3" s="1"/>
  <c r="L27" i="3" s="1"/>
  <c r="O182" i="3"/>
  <c r="O27" i="3" s="1"/>
  <c r="R180" i="3"/>
  <c r="R177" i="3" s="1"/>
  <c r="R26" i="3" s="1"/>
  <c r="Q180" i="3"/>
  <c r="P180" i="3"/>
  <c r="O180" i="3"/>
  <c r="N180" i="3"/>
  <c r="N177" i="3" s="1"/>
  <c r="N26" i="3" s="1"/>
  <c r="M180" i="3"/>
  <c r="L180" i="3"/>
  <c r="R178" i="3"/>
  <c r="Q178" i="3"/>
  <c r="Q177" i="3" s="1"/>
  <c r="P178" i="3"/>
  <c r="O178" i="3"/>
  <c r="O177" i="3" s="1"/>
  <c r="O26" i="3" s="1"/>
  <c r="N178" i="3"/>
  <c r="M178" i="3"/>
  <c r="M177" i="3" s="1"/>
  <c r="L178" i="3"/>
  <c r="P177" i="3"/>
  <c r="P26" i="3" s="1"/>
  <c r="L177" i="3"/>
  <c r="L26" i="3" s="1"/>
  <c r="R175" i="3"/>
  <c r="Q175" i="3"/>
  <c r="Q23" i="3" s="1"/>
  <c r="P175" i="3"/>
  <c r="O175" i="3"/>
  <c r="O23" i="3" s="1"/>
  <c r="N175" i="3"/>
  <c r="M175" i="3"/>
  <c r="M23" i="3" s="1"/>
  <c r="L175" i="3"/>
  <c r="R174" i="3"/>
  <c r="R171" i="3" s="1"/>
  <c r="Q174" i="3"/>
  <c r="P174" i="3"/>
  <c r="O174" i="3"/>
  <c r="N174" i="3"/>
  <c r="N171" i="3" s="1"/>
  <c r="M174" i="3"/>
  <c r="L174" i="3"/>
  <c r="R172" i="3"/>
  <c r="Q172" i="3"/>
  <c r="Q171" i="3" s="1"/>
  <c r="P172" i="3"/>
  <c r="O172" i="3"/>
  <c r="O171" i="3" s="1"/>
  <c r="N172" i="3"/>
  <c r="M172" i="3"/>
  <c r="M171" i="3" s="1"/>
  <c r="L172" i="3"/>
  <c r="P171" i="3"/>
  <c r="L171" i="3"/>
  <c r="R169" i="3"/>
  <c r="Q169" i="3"/>
  <c r="P169" i="3"/>
  <c r="O169" i="3"/>
  <c r="N169" i="3"/>
  <c r="M169" i="3"/>
  <c r="L169" i="3"/>
  <c r="R167" i="3"/>
  <c r="Q167" i="3"/>
  <c r="P167" i="3"/>
  <c r="O167" i="3"/>
  <c r="N167" i="3"/>
  <c r="M167" i="3"/>
  <c r="L167" i="3"/>
  <c r="R165" i="3"/>
  <c r="R164" i="3" s="1"/>
  <c r="M165" i="3"/>
  <c r="M164" i="3" s="1"/>
  <c r="M153" i="3" s="1"/>
  <c r="Q164" i="3"/>
  <c r="P164" i="3"/>
  <c r="O164" i="3"/>
  <c r="N164" i="3"/>
  <c r="L164" i="3"/>
  <c r="R162" i="3"/>
  <c r="Q162" i="3"/>
  <c r="P162" i="3"/>
  <c r="O162" i="3"/>
  <c r="N162" i="3"/>
  <c r="M162" i="3"/>
  <c r="L162" i="3"/>
  <c r="R160" i="3"/>
  <c r="Q160" i="3"/>
  <c r="P160" i="3"/>
  <c r="O160" i="3"/>
  <c r="N160" i="3"/>
  <c r="M160" i="3"/>
  <c r="L160" i="3"/>
  <c r="R158" i="3"/>
  <c r="Q158" i="3"/>
  <c r="P158" i="3"/>
  <c r="O158" i="3"/>
  <c r="N158" i="3"/>
  <c r="M158" i="3"/>
  <c r="L158" i="3"/>
  <c r="R156" i="3"/>
  <c r="Q156" i="3"/>
  <c r="P156" i="3"/>
  <c r="O156" i="3"/>
  <c r="O153" i="3" s="1"/>
  <c r="N156" i="3"/>
  <c r="M156" i="3"/>
  <c r="L156" i="3"/>
  <c r="R154" i="3"/>
  <c r="R153" i="3" s="1"/>
  <c r="Q154" i="3"/>
  <c r="P154" i="3"/>
  <c r="P153" i="3" s="1"/>
  <c r="O154" i="3"/>
  <c r="N154" i="3"/>
  <c r="N153" i="3" s="1"/>
  <c r="M154" i="3"/>
  <c r="L154" i="3"/>
  <c r="L153" i="3" s="1"/>
  <c r="Q153" i="3"/>
  <c r="R151" i="3"/>
  <c r="Q151" i="3"/>
  <c r="P151" i="3"/>
  <c r="O151" i="3"/>
  <c r="N151" i="3"/>
  <c r="M151" i="3"/>
  <c r="L151" i="3"/>
  <c r="R132" i="3"/>
  <c r="Q132" i="3"/>
  <c r="Q131" i="3" s="1"/>
  <c r="Q130" i="3" s="1"/>
  <c r="P132" i="3"/>
  <c r="O132" i="3"/>
  <c r="O131" i="3" s="1"/>
  <c r="O130" i="3" s="1"/>
  <c r="N132" i="3"/>
  <c r="M132" i="3"/>
  <c r="M131" i="3" s="1"/>
  <c r="M130" i="3" s="1"/>
  <c r="L132" i="3"/>
  <c r="R131" i="3"/>
  <c r="R130" i="3" s="1"/>
  <c r="P131" i="3"/>
  <c r="P130" i="3" s="1"/>
  <c r="N131" i="3"/>
  <c r="N130" i="3" s="1"/>
  <c r="L131" i="3"/>
  <c r="L130" i="3" s="1"/>
  <c r="R90" i="3"/>
  <c r="Q90" i="3"/>
  <c r="P90" i="3"/>
  <c r="P77" i="3" s="1"/>
  <c r="P74" i="3" s="1"/>
  <c r="P73" i="3" s="1"/>
  <c r="O90" i="3"/>
  <c r="N90" i="3"/>
  <c r="M90" i="3"/>
  <c r="L90" i="3"/>
  <c r="L77" i="3" s="1"/>
  <c r="L74" i="3" s="1"/>
  <c r="L73" i="3" s="1"/>
  <c r="R78" i="3"/>
  <c r="Q78" i="3"/>
  <c r="Q77" i="3" s="1"/>
  <c r="P78" i="3"/>
  <c r="O78" i="3"/>
  <c r="O77" i="3" s="1"/>
  <c r="N78" i="3"/>
  <c r="M78" i="3"/>
  <c r="M77" i="3" s="1"/>
  <c r="L78" i="3"/>
  <c r="R77" i="3"/>
  <c r="R74" i="3" s="1"/>
  <c r="R73" i="3" s="1"/>
  <c r="R25" i="3" s="1"/>
  <c r="N77" i="3"/>
  <c r="N74" i="3" s="1"/>
  <c r="R75" i="3"/>
  <c r="Q75" i="3"/>
  <c r="P75" i="3"/>
  <c r="O75" i="3"/>
  <c r="N75" i="3"/>
  <c r="M75" i="3"/>
  <c r="L75" i="3"/>
  <c r="R71" i="3"/>
  <c r="R70" i="3" s="1"/>
  <c r="Q71" i="3"/>
  <c r="P71" i="3"/>
  <c r="P70" i="3" s="1"/>
  <c r="O71" i="3"/>
  <c r="N71" i="3"/>
  <c r="N70" i="3" s="1"/>
  <c r="M71" i="3"/>
  <c r="L71" i="3"/>
  <c r="L70" i="3" s="1"/>
  <c r="Q70" i="3"/>
  <c r="Q67" i="3" s="1"/>
  <c r="O70" i="3"/>
  <c r="M70" i="3"/>
  <c r="M67" i="3" s="1"/>
  <c r="R68" i="3"/>
  <c r="R67" i="3" s="1"/>
  <c r="Q68" i="3"/>
  <c r="P68" i="3"/>
  <c r="P67" i="3" s="1"/>
  <c r="O68" i="3"/>
  <c r="N68" i="3"/>
  <c r="N67" i="3" s="1"/>
  <c r="M68" i="3"/>
  <c r="L68" i="3"/>
  <c r="L67" i="3" s="1"/>
  <c r="O67" i="3"/>
  <c r="R65" i="3"/>
  <c r="Q65" i="3"/>
  <c r="P65" i="3"/>
  <c r="O65" i="3"/>
  <c r="N65" i="3"/>
  <c r="M65" i="3"/>
  <c r="L65" i="3"/>
  <c r="R63" i="3"/>
  <c r="Q63" i="3"/>
  <c r="Q60" i="3" s="1"/>
  <c r="P63" i="3"/>
  <c r="O63" i="3"/>
  <c r="N63" i="3"/>
  <c r="M63" i="3"/>
  <c r="M60" i="3" s="1"/>
  <c r="L63" i="3"/>
  <c r="R61" i="3"/>
  <c r="R60" i="3" s="1"/>
  <c r="Q61" i="3"/>
  <c r="P61" i="3"/>
  <c r="P60" i="3" s="1"/>
  <c r="O61" i="3"/>
  <c r="N61" i="3"/>
  <c r="N60" i="3" s="1"/>
  <c r="M61" i="3"/>
  <c r="L61" i="3"/>
  <c r="L60" i="3" s="1"/>
  <c r="O60" i="3"/>
  <c r="R58" i="3"/>
  <c r="Q58" i="3"/>
  <c r="P58" i="3"/>
  <c r="O58" i="3"/>
  <c r="N58" i="3"/>
  <c r="M58" i="3"/>
  <c r="L58" i="3"/>
  <c r="R56" i="3"/>
  <c r="Q56" i="3"/>
  <c r="Q53" i="3" s="1"/>
  <c r="Q52" i="3" s="1"/>
  <c r="P56" i="3"/>
  <c r="O56" i="3"/>
  <c r="N56" i="3"/>
  <c r="M56" i="3"/>
  <c r="M53" i="3" s="1"/>
  <c r="M52" i="3" s="1"/>
  <c r="L56" i="3"/>
  <c r="R54" i="3"/>
  <c r="R53" i="3" s="1"/>
  <c r="R52" i="3" s="1"/>
  <c r="Q54" i="3"/>
  <c r="P54" i="3"/>
  <c r="P53" i="3" s="1"/>
  <c r="P52" i="3" s="1"/>
  <c r="O54" i="3"/>
  <c r="N54" i="3"/>
  <c r="N53" i="3" s="1"/>
  <c r="N52" i="3" s="1"/>
  <c r="M54" i="3"/>
  <c r="L54" i="3"/>
  <c r="L53" i="3" s="1"/>
  <c r="L52" i="3" s="1"/>
  <c r="O53" i="3"/>
  <c r="O52" i="3" s="1"/>
  <c r="R50" i="3"/>
  <c r="Q50" i="3"/>
  <c r="Q47" i="3" s="1"/>
  <c r="P50" i="3"/>
  <c r="O50" i="3"/>
  <c r="N50" i="3"/>
  <c r="M50" i="3"/>
  <c r="M47" i="3" s="1"/>
  <c r="L50" i="3"/>
  <c r="R48" i="3"/>
  <c r="R47" i="3" s="1"/>
  <c r="Q48" i="3"/>
  <c r="P48" i="3"/>
  <c r="P47" i="3" s="1"/>
  <c r="O48" i="3"/>
  <c r="N48" i="3"/>
  <c r="N47" i="3" s="1"/>
  <c r="M48" i="3"/>
  <c r="L48" i="3"/>
  <c r="L47" i="3" s="1"/>
  <c r="O47" i="3"/>
  <c r="R45" i="3"/>
  <c r="Q45" i="3"/>
  <c r="P45" i="3"/>
  <c r="O45" i="3"/>
  <c r="N45" i="3"/>
  <c r="M45" i="3"/>
  <c r="L45" i="3"/>
  <c r="R44" i="3"/>
  <c r="Q44" i="3"/>
  <c r="P44" i="3"/>
  <c r="O44" i="3"/>
  <c r="N44" i="3"/>
  <c r="M44" i="3"/>
  <c r="L44" i="3"/>
  <c r="R40" i="3"/>
  <c r="R39" i="3" s="1"/>
  <c r="Q40" i="3"/>
  <c r="P40" i="3"/>
  <c r="P39" i="3" s="1"/>
  <c r="O40" i="3"/>
  <c r="N40" i="3"/>
  <c r="N39" i="3" s="1"/>
  <c r="M40" i="3"/>
  <c r="L40" i="3"/>
  <c r="L39" i="3" s="1"/>
  <c r="Q39" i="3"/>
  <c r="O39" i="3"/>
  <c r="M39" i="3"/>
  <c r="R36" i="3"/>
  <c r="R33" i="3" s="1"/>
  <c r="Q36" i="3"/>
  <c r="P36" i="3"/>
  <c r="O36" i="3"/>
  <c r="N36" i="3"/>
  <c r="N33" i="3" s="1"/>
  <c r="N32" i="3" s="1"/>
  <c r="N31" i="3" s="1"/>
  <c r="N24" i="3" s="1"/>
  <c r="M36" i="3"/>
  <c r="L36" i="3"/>
  <c r="R34" i="3"/>
  <c r="Q34" i="3"/>
  <c r="Q33" i="3" s="1"/>
  <c r="Q32" i="3" s="1"/>
  <c r="Q31" i="3" s="1"/>
  <c r="Q24" i="3" s="1"/>
  <c r="P34" i="3"/>
  <c r="O34" i="3"/>
  <c r="O33" i="3" s="1"/>
  <c r="N34" i="3"/>
  <c r="M34" i="3"/>
  <c r="M33" i="3" s="1"/>
  <c r="M32" i="3" s="1"/>
  <c r="M31" i="3" s="1"/>
  <c r="M24" i="3" s="1"/>
  <c r="L34" i="3"/>
  <c r="P33" i="3"/>
  <c r="P32" i="3" s="1"/>
  <c r="P31" i="3" s="1"/>
  <c r="P24" i="3" s="1"/>
  <c r="L33" i="3"/>
  <c r="L32" i="3" s="1"/>
  <c r="L31" i="3" s="1"/>
  <c r="L24" i="3" s="1"/>
  <c r="O32" i="3"/>
  <c r="O31" i="3" s="1"/>
  <c r="Q28" i="3"/>
  <c r="O28" i="3"/>
  <c r="M28" i="3"/>
  <c r="R27" i="3"/>
  <c r="N27" i="3"/>
  <c r="Q26" i="3"/>
  <c r="M26" i="3"/>
  <c r="P25" i="3"/>
  <c r="L25" i="3"/>
  <c r="O24" i="3"/>
  <c r="R23" i="3"/>
  <c r="N23" i="3"/>
  <c r="Q22" i="3"/>
  <c r="O22" i="3"/>
  <c r="M22" i="3"/>
  <c r="K217" i="3"/>
  <c r="J217" i="3"/>
  <c r="I217" i="3"/>
  <c r="H217" i="3"/>
  <c r="G217" i="3"/>
  <c r="F217" i="3"/>
  <c r="E217" i="3"/>
  <c r="K211" i="3"/>
  <c r="K210" i="3" s="1"/>
  <c r="J211" i="3"/>
  <c r="I211" i="3"/>
  <c r="I210" i="3" s="1"/>
  <c r="I192" i="3" s="1"/>
  <c r="I29" i="3" s="1"/>
  <c r="H211" i="3"/>
  <c r="G211" i="3"/>
  <c r="G210" i="3" s="1"/>
  <c r="F211" i="3"/>
  <c r="E211" i="3"/>
  <c r="E210" i="3" s="1"/>
  <c r="E192" i="3" s="1"/>
  <c r="E29" i="3" s="1"/>
  <c r="H210" i="3"/>
  <c r="K205" i="3"/>
  <c r="J205" i="3"/>
  <c r="I205" i="3"/>
  <c r="H205" i="3"/>
  <c r="G205" i="3"/>
  <c r="F205" i="3"/>
  <c r="E205" i="3"/>
  <c r="K194" i="3"/>
  <c r="J194" i="3"/>
  <c r="J193" i="3" s="1"/>
  <c r="I194" i="3"/>
  <c r="H194" i="3"/>
  <c r="H193" i="3" s="1"/>
  <c r="H192" i="3" s="1"/>
  <c r="H29" i="3" s="1"/>
  <c r="G194" i="3"/>
  <c r="F194" i="3"/>
  <c r="F22" i="3" s="1"/>
  <c r="E194" i="3"/>
  <c r="I193" i="3"/>
  <c r="F193" i="3"/>
  <c r="E193" i="3"/>
  <c r="K190" i="3"/>
  <c r="K28" i="3" s="1"/>
  <c r="J190" i="3"/>
  <c r="I190" i="3"/>
  <c r="H190" i="3"/>
  <c r="G190" i="3"/>
  <c r="G28" i="3" s="1"/>
  <c r="F190" i="3"/>
  <c r="E190" i="3"/>
  <c r="K188" i="3"/>
  <c r="J188" i="3"/>
  <c r="I188" i="3"/>
  <c r="H188" i="3"/>
  <c r="G188" i="3"/>
  <c r="F188" i="3"/>
  <c r="E188" i="3"/>
  <c r="K183" i="3"/>
  <c r="J183" i="3"/>
  <c r="J182" i="3" s="1"/>
  <c r="J27" i="3" s="1"/>
  <c r="I183" i="3"/>
  <c r="H183" i="3"/>
  <c r="G183" i="3"/>
  <c r="F183" i="3"/>
  <c r="F182" i="3" s="1"/>
  <c r="F27" i="3" s="1"/>
  <c r="E183" i="3"/>
  <c r="I182" i="3"/>
  <c r="H182" i="3"/>
  <c r="E182" i="3"/>
  <c r="E27" i="3" s="1"/>
  <c r="K180" i="3"/>
  <c r="J180" i="3"/>
  <c r="I180" i="3"/>
  <c r="H180" i="3"/>
  <c r="G180" i="3"/>
  <c r="F180" i="3"/>
  <c r="E180" i="3"/>
  <c r="K178" i="3"/>
  <c r="K177" i="3" s="1"/>
  <c r="J178" i="3"/>
  <c r="I178" i="3"/>
  <c r="H178" i="3"/>
  <c r="G178" i="3"/>
  <c r="G177" i="3" s="1"/>
  <c r="G26" i="3" s="1"/>
  <c r="F178" i="3"/>
  <c r="E178" i="3"/>
  <c r="J177" i="3"/>
  <c r="I177" i="3"/>
  <c r="I26" i="3" s="1"/>
  <c r="F177" i="3"/>
  <c r="E177" i="3"/>
  <c r="E26" i="3" s="1"/>
  <c r="K175" i="3"/>
  <c r="J175" i="3"/>
  <c r="I175" i="3"/>
  <c r="H175" i="3"/>
  <c r="G175" i="3"/>
  <c r="F175" i="3"/>
  <c r="E175" i="3"/>
  <c r="K174" i="3"/>
  <c r="J174" i="3"/>
  <c r="I174" i="3"/>
  <c r="H174" i="3"/>
  <c r="G174" i="3"/>
  <c r="F174" i="3"/>
  <c r="E174" i="3"/>
  <c r="K172" i="3"/>
  <c r="J172" i="3"/>
  <c r="I172" i="3"/>
  <c r="H172" i="3"/>
  <c r="H171" i="3" s="1"/>
  <c r="G172" i="3"/>
  <c r="F172" i="3"/>
  <c r="E172" i="3"/>
  <c r="J171" i="3"/>
  <c r="I171" i="3"/>
  <c r="F171" i="3"/>
  <c r="E171" i="3"/>
  <c r="K169" i="3"/>
  <c r="J169" i="3"/>
  <c r="I169" i="3"/>
  <c r="H169" i="3"/>
  <c r="G169" i="3"/>
  <c r="F169" i="3"/>
  <c r="E169" i="3"/>
  <c r="K167" i="3"/>
  <c r="J167" i="3"/>
  <c r="I167" i="3"/>
  <c r="H167" i="3"/>
  <c r="G167" i="3"/>
  <c r="F167" i="3"/>
  <c r="E167" i="3"/>
  <c r="K165" i="3"/>
  <c r="K164" i="3" s="1"/>
  <c r="F165" i="3"/>
  <c r="F164" i="3" s="1"/>
  <c r="J164" i="3"/>
  <c r="I164" i="3"/>
  <c r="H164" i="3"/>
  <c r="G164" i="3"/>
  <c r="E164" i="3"/>
  <c r="K162" i="3"/>
  <c r="J162" i="3"/>
  <c r="I162" i="3"/>
  <c r="H162" i="3"/>
  <c r="G162" i="3"/>
  <c r="F162" i="3"/>
  <c r="E162" i="3"/>
  <c r="K160" i="3"/>
  <c r="J160" i="3"/>
  <c r="I160" i="3"/>
  <c r="H160" i="3"/>
  <c r="G160" i="3"/>
  <c r="G153" i="3" s="1"/>
  <c r="F160" i="3"/>
  <c r="E160" i="3"/>
  <c r="K158" i="3"/>
  <c r="J158" i="3"/>
  <c r="J153" i="3" s="1"/>
  <c r="I158" i="3"/>
  <c r="H158" i="3"/>
  <c r="G158" i="3"/>
  <c r="F158" i="3"/>
  <c r="F153" i="3" s="1"/>
  <c r="E158" i="3"/>
  <c r="K156" i="3"/>
  <c r="J156" i="3"/>
  <c r="I156" i="3"/>
  <c r="H156" i="3"/>
  <c r="G156" i="3"/>
  <c r="F156" i="3"/>
  <c r="E156" i="3"/>
  <c r="K154" i="3"/>
  <c r="J154" i="3"/>
  <c r="I154" i="3"/>
  <c r="H154" i="3"/>
  <c r="H153" i="3" s="1"/>
  <c r="G154" i="3"/>
  <c r="F154" i="3"/>
  <c r="E154" i="3"/>
  <c r="K153" i="3"/>
  <c r="K151" i="3"/>
  <c r="J151" i="3"/>
  <c r="I151" i="3"/>
  <c r="H151" i="3"/>
  <c r="G151" i="3"/>
  <c r="F151" i="3"/>
  <c r="E151" i="3"/>
  <c r="K132" i="3"/>
  <c r="J132" i="3"/>
  <c r="J131" i="3" s="1"/>
  <c r="J130" i="3" s="1"/>
  <c r="I132" i="3"/>
  <c r="I131" i="3" s="1"/>
  <c r="H132" i="3"/>
  <c r="H131" i="3" s="1"/>
  <c r="H130" i="3" s="1"/>
  <c r="G132" i="3"/>
  <c r="F132" i="3"/>
  <c r="F131" i="3" s="1"/>
  <c r="E132" i="3"/>
  <c r="E131" i="3" s="1"/>
  <c r="K131" i="3"/>
  <c r="K130" i="3" s="1"/>
  <c r="G131" i="3"/>
  <c r="G130" i="3" s="1"/>
  <c r="F130" i="3"/>
  <c r="K90" i="3"/>
  <c r="J90" i="3"/>
  <c r="I90" i="3"/>
  <c r="H90" i="3"/>
  <c r="G90" i="3"/>
  <c r="F90" i="3"/>
  <c r="E90" i="3"/>
  <c r="K78" i="3"/>
  <c r="J78" i="3"/>
  <c r="I78" i="3"/>
  <c r="H78" i="3"/>
  <c r="G78" i="3"/>
  <c r="F78" i="3"/>
  <c r="E78" i="3"/>
  <c r="K77" i="3"/>
  <c r="H77" i="3"/>
  <c r="G77" i="3"/>
  <c r="K75" i="3"/>
  <c r="K74" i="3" s="1"/>
  <c r="J75" i="3"/>
  <c r="I75" i="3"/>
  <c r="H75" i="3"/>
  <c r="G75" i="3"/>
  <c r="G74" i="3" s="1"/>
  <c r="F75" i="3"/>
  <c r="E75" i="3"/>
  <c r="K71" i="3"/>
  <c r="K70" i="3" s="1"/>
  <c r="J71" i="3"/>
  <c r="I71" i="3"/>
  <c r="I70" i="3" s="1"/>
  <c r="H71" i="3"/>
  <c r="H70" i="3" s="1"/>
  <c r="G71" i="3"/>
  <c r="G23" i="3" s="1"/>
  <c r="F71" i="3"/>
  <c r="E71" i="3"/>
  <c r="E70" i="3" s="1"/>
  <c r="J70" i="3"/>
  <c r="F70" i="3"/>
  <c r="K68" i="3"/>
  <c r="J68" i="3"/>
  <c r="J67" i="3" s="1"/>
  <c r="I68" i="3"/>
  <c r="H68" i="3"/>
  <c r="G68" i="3"/>
  <c r="F68" i="3"/>
  <c r="F67" i="3" s="1"/>
  <c r="E68" i="3"/>
  <c r="I67" i="3"/>
  <c r="H67" i="3"/>
  <c r="E67" i="3"/>
  <c r="K65" i="3"/>
  <c r="J65" i="3"/>
  <c r="I65" i="3"/>
  <c r="H65" i="3"/>
  <c r="H60" i="3" s="1"/>
  <c r="G65" i="3"/>
  <c r="F65" i="3"/>
  <c r="E65" i="3"/>
  <c r="K63" i="3"/>
  <c r="J63" i="3"/>
  <c r="I63" i="3"/>
  <c r="H63" i="3"/>
  <c r="G63" i="3"/>
  <c r="F63" i="3"/>
  <c r="E63" i="3"/>
  <c r="K61" i="3"/>
  <c r="J61" i="3"/>
  <c r="J60" i="3" s="1"/>
  <c r="I61" i="3"/>
  <c r="H61" i="3"/>
  <c r="G61" i="3"/>
  <c r="F61" i="3"/>
  <c r="F60" i="3" s="1"/>
  <c r="E61" i="3"/>
  <c r="I60" i="3"/>
  <c r="E60" i="3"/>
  <c r="K58" i="3"/>
  <c r="J58" i="3"/>
  <c r="I58" i="3"/>
  <c r="H58" i="3"/>
  <c r="G58" i="3"/>
  <c r="F58" i="3"/>
  <c r="E58" i="3"/>
  <c r="K56" i="3"/>
  <c r="J56" i="3"/>
  <c r="I56" i="3"/>
  <c r="H56" i="3"/>
  <c r="G56" i="3"/>
  <c r="F56" i="3"/>
  <c r="E56" i="3"/>
  <c r="K54" i="3"/>
  <c r="J54" i="3"/>
  <c r="J53" i="3" s="1"/>
  <c r="J52" i="3" s="1"/>
  <c r="I54" i="3"/>
  <c r="H54" i="3"/>
  <c r="G54" i="3"/>
  <c r="F54" i="3"/>
  <c r="F53" i="3" s="1"/>
  <c r="F52" i="3" s="1"/>
  <c r="E54" i="3"/>
  <c r="I53" i="3"/>
  <c r="H53" i="3"/>
  <c r="H52" i="3" s="1"/>
  <c r="E53" i="3"/>
  <c r="E52" i="3" s="1"/>
  <c r="I52" i="3"/>
  <c r="K50" i="3"/>
  <c r="J50" i="3"/>
  <c r="I50" i="3"/>
  <c r="H50" i="3"/>
  <c r="G50" i="3"/>
  <c r="F50" i="3"/>
  <c r="E50" i="3"/>
  <c r="K48" i="3"/>
  <c r="J48" i="3"/>
  <c r="J47" i="3" s="1"/>
  <c r="I48" i="3"/>
  <c r="H48" i="3"/>
  <c r="G48" i="3"/>
  <c r="F48" i="3"/>
  <c r="F47" i="3" s="1"/>
  <c r="E48" i="3"/>
  <c r="I47" i="3"/>
  <c r="H47" i="3"/>
  <c r="E47" i="3"/>
  <c r="K45" i="3"/>
  <c r="J45" i="3"/>
  <c r="I45" i="3"/>
  <c r="H45" i="3"/>
  <c r="G45" i="3"/>
  <c r="F45" i="3"/>
  <c r="E45" i="3"/>
  <c r="K44" i="3"/>
  <c r="J44" i="3"/>
  <c r="I44" i="3"/>
  <c r="H44" i="3"/>
  <c r="G44" i="3"/>
  <c r="F44" i="3"/>
  <c r="E44" i="3"/>
  <c r="K40" i="3"/>
  <c r="K39" i="3" s="1"/>
  <c r="J40" i="3"/>
  <c r="J23" i="3" s="1"/>
  <c r="I40" i="3"/>
  <c r="I39" i="3" s="1"/>
  <c r="H40" i="3"/>
  <c r="G40" i="3"/>
  <c r="G39" i="3" s="1"/>
  <c r="F40" i="3"/>
  <c r="F23" i="3" s="1"/>
  <c r="E40" i="3"/>
  <c r="J39" i="3"/>
  <c r="H39" i="3"/>
  <c r="E39" i="3"/>
  <c r="K36" i="3"/>
  <c r="J36" i="3"/>
  <c r="I36" i="3"/>
  <c r="I33" i="3" s="1"/>
  <c r="H36" i="3"/>
  <c r="H23" i="3" s="1"/>
  <c r="G36" i="3"/>
  <c r="F36" i="3"/>
  <c r="E36" i="3"/>
  <c r="K34" i="3"/>
  <c r="K33" i="3" s="1"/>
  <c r="K32" i="3" s="1"/>
  <c r="J34" i="3"/>
  <c r="I34" i="3"/>
  <c r="H34" i="3"/>
  <c r="G34" i="3"/>
  <c r="G33" i="3" s="1"/>
  <c r="G32" i="3" s="1"/>
  <c r="F34" i="3"/>
  <c r="E34" i="3"/>
  <c r="J33" i="3"/>
  <c r="J32" i="3" s="1"/>
  <c r="F33" i="3"/>
  <c r="E33" i="3"/>
  <c r="E32" i="3" s="1"/>
  <c r="E31" i="3" s="1"/>
  <c r="E24" i="3" s="1"/>
  <c r="J28" i="3"/>
  <c r="I28" i="3"/>
  <c r="H28" i="3"/>
  <c r="F28" i="3"/>
  <c r="E28" i="3"/>
  <c r="I27" i="3"/>
  <c r="H27" i="3"/>
  <c r="K26" i="3"/>
  <c r="J26" i="3"/>
  <c r="F26" i="3"/>
  <c r="K23" i="3"/>
  <c r="E23" i="3"/>
  <c r="J22" i="3"/>
  <c r="G22" i="3"/>
  <c r="D217" i="3"/>
  <c r="D211" i="3"/>
  <c r="D210" i="3" s="1"/>
  <c r="D205" i="3"/>
  <c r="D194" i="3"/>
  <c r="D193" i="3"/>
  <c r="D190" i="3"/>
  <c r="D28" i="3" s="1"/>
  <c r="D189" i="3"/>
  <c r="D188" i="3"/>
  <c r="D182" i="3" s="1"/>
  <c r="D27" i="3" s="1"/>
  <c r="D183" i="3"/>
  <c r="D180" i="3"/>
  <c r="D178" i="3"/>
  <c r="D177" i="3" s="1"/>
  <c r="D26" i="3" s="1"/>
  <c r="D175" i="3"/>
  <c r="D174" i="3"/>
  <c r="D172" i="3"/>
  <c r="D171" i="3" s="1"/>
  <c r="D169" i="3"/>
  <c r="D167" i="3"/>
  <c r="D165" i="3"/>
  <c r="D22" i="3" s="1"/>
  <c r="D162" i="3"/>
  <c r="D160" i="3"/>
  <c r="D158" i="3"/>
  <c r="D156" i="3"/>
  <c r="D154" i="3"/>
  <c r="D151" i="3"/>
  <c r="D132" i="3"/>
  <c r="D131" i="3"/>
  <c r="D130" i="3" s="1"/>
  <c r="D90" i="3"/>
  <c r="D77" i="3" s="1"/>
  <c r="D74" i="3" s="1"/>
  <c r="D78" i="3"/>
  <c r="D75" i="3"/>
  <c r="D71" i="3"/>
  <c r="D70" i="3" s="1"/>
  <c r="D68" i="3"/>
  <c r="D67" i="3" s="1"/>
  <c r="D65" i="3"/>
  <c r="D63" i="3"/>
  <c r="D61" i="3"/>
  <c r="D60" i="3" s="1"/>
  <c r="D58" i="3"/>
  <c r="D56" i="3"/>
  <c r="D54" i="3"/>
  <c r="D53" i="3" s="1"/>
  <c r="D52" i="3" s="1"/>
  <c r="D50" i="3"/>
  <c r="D48" i="3"/>
  <c r="D47" i="3" s="1"/>
  <c r="D45" i="3"/>
  <c r="D44" i="3" s="1"/>
  <c r="D40" i="3"/>
  <c r="D39" i="3" s="1"/>
  <c r="D36" i="3"/>
  <c r="D34" i="3"/>
  <c r="D33" i="3"/>
  <c r="D32" i="3" s="1"/>
  <c r="D31" i="3" s="1"/>
  <c r="D24" i="3" s="1"/>
  <c r="S192" i="3" l="1"/>
  <c r="S29" i="3" s="1"/>
  <c r="S23" i="3"/>
  <c r="S153" i="3"/>
  <c r="S77" i="3"/>
  <c r="S74" i="3" s="1"/>
  <c r="U77" i="3"/>
  <c r="U74" i="3"/>
  <c r="U67" i="3"/>
  <c r="U52" i="3"/>
  <c r="U31" i="3" s="1"/>
  <c r="U24" i="3" s="1"/>
  <c r="S60" i="3"/>
  <c r="S53" i="3"/>
  <c r="S33" i="3"/>
  <c r="S32" i="3" s="1"/>
  <c r="U154" i="3"/>
  <c r="U156" i="3"/>
  <c r="U158" i="3"/>
  <c r="U160" i="3"/>
  <c r="U162" i="3"/>
  <c r="U164" i="3"/>
  <c r="U169" i="3"/>
  <c r="U172" i="3"/>
  <c r="U174" i="3"/>
  <c r="U183" i="3"/>
  <c r="U194" i="3"/>
  <c r="U22" i="3" s="1"/>
  <c r="U28" i="3"/>
  <c r="U167" i="3"/>
  <c r="U175" i="3"/>
  <c r="U23" i="3" s="1"/>
  <c r="U178" i="3"/>
  <c r="U180" i="3"/>
  <c r="R32" i="3"/>
  <c r="R31" i="3" s="1"/>
  <c r="R24" i="3" s="1"/>
  <c r="L23" i="3"/>
  <c r="O74" i="3"/>
  <c r="O73" i="3" s="1"/>
  <c r="O25" i="3" s="1"/>
  <c r="N73" i="3"/>
  <c r="N25" i="3" s="1"/>
  <c r="L192" i="3"/>
  <c r="L29" i="3" s="1"/>
  <c r="L21" i="3" s="1"/>
  <c r="L30" i="3" s="1"/>
  <c r="O21" i="3"/>
  <c r="O30" i="3" s="1"/>
  <c r="P23" i="3"/>
  <c r="M74" i="3"/>
  <c r="M73" i="3" s="1"/>
  <c r="M25" i="3" s="1"/>
  <c r="M21" i="3" s="1"/>
  <c r="M30" i="3" s="1"/>
  <c r="Q74" i="3"/>
  <c r="Q73" i="3" s="1"/>
  <c r="Q25" i="3" s="1"/>
  <c r="Q21" i="3" s="1"/>
  <c r="Q30" i="3" s="1"/>
  <c r="P192" i="3"/>
  <c r="P29" i="3" s="1"/>
  <c r="P21" i="3" s="1"/>
  <c r="P30" i="3" s="1"/>
  <c r="L22" i="3"/>
  <c r="P22" i="3"/>
  <c r="N210" i="3"/>
  <c r="N192" i="3" s="1"/>
  <c r="N29" i="3" s="1"/>
  <c r="R210" i="3"/>
  <c r="R192" i="3" s="1"/>
  <c r="R29" i="3" s="1"/>
  <c r="J31" i="3"/>
  <c r="J24" i="3" s="1"/>
  <c r="I32" i="3"/>
  <c r="I31" i="3" s="1"/>
  <c r="I24" i="3" s="1"/>
  <c r="J74" i="3"/>
  <c r="J73" i="3" s="1"/>
  <c r="J25" i="3" s="1"/>
  <c r="J192" i="3"/>
  <c r="J29" i="3" s="1"/>
  <c r="K73" i="3"/>
  <c r="K25" i="3" s="1"/>
  <c r="E22" i="3"/>
  <c r="E77" i="3"/>
  <c r="E74" i="3" s="1"/>
  <c r="I22" i="3"/>
  <c r="I77" i="3"/>
  <c r="I74" i="3" s="1"/>
  <c r="K22" i="3"/>
  <c r="I23" i="3"/>
  <c r="G70" i="3"/>
  <c r="H74" i="3"/>
  <c r="H73" i="3" s="1"/>
  <c r="H25" i="3" s="1"/>
  <c r="F77" i="3"/>
  <c r="F74" i="3" s="1"/>
  <c r="F73" i="3" s="1"/>
  <c r="F25" i="3" s="1"/>
  <c r="J77" i="3"/>
  <c r="E130" i="3"/>
  <c r="I130" i="3"/>
  <c r="G171" i="3"/>
  <c r="G73" i="3" s="1"/>
  <c r="G25" i="3" s="1"/>
  <c r="K171" i="3"/>
  <c r="F192" i="3"/>
  <c r="F29" i="3" s="1"/>
  <c r="H22" i="3"/>
  <c r="H33" i="3"/>
  <c r="H32" i="3" s="1"/>
  <c r="H31" i="3" s="1"/>
  <c r="H24" i="3" s="1"/>
  <c r="F39" i="3"/>
  <c r="F32" i="3" s="1"/>
  <c r="F31" i="3" s="1"/>
  <c r="F24" i="3" s="1"/>
  <c r="G47" i="3"/>
  <c r="G31" i="3" s="1"/>
  <c r="G24" i="3" s="1"/>
  <c r="K47" i="3"/>
  <c r="G53" i="3"/>
  <c r="G52" i="3" s="1"/>
  <c r="K53" i="3"/>
  <c r="G60" i="3"/>
  <c r="K60" i="3"/>
  <c r="G67" i="3"/>
  <c r="K67" i="3"/>
  <c r="E153" i="3"/>
  <c r="I153" i="3"/>
  <c r="H177" i="3"/>
  <c r="H26" i="3" s="1"/>
  <c r="G182" i="3"/>
  <c r="G27" i="3" s="1"/>
  <c r="K182" i="3"/>
  <c r="K27" i="3" s="1"/>
  <c r="G193" i="3"/>
  <c r="G192" i="3" s="1"/>
  <c r="G29" i="3" s="1"/>
  <c r="K193" i="3"/>
  <c r="K192" i="3" s="1"/>
  <c r="K29" i="3" s="1"/>
  <c r="F210" i="3"/>
  <c r="J210" i="3"/>
  <c r="D153" i="3"/>
  <c r="D73" i="3" s="1"/>
  <c r="D25" i="3" s="1"/>
  <c r="D21" i="3" s="1"/>
  <c r="D30" i="3" s="1"/>
  <c r="D192" i="3"/>
  <c r="D29" i="3" s="1"/>
  <c r="D23" i="3"/>
  <c r="D164" i="3"/>
  <c r="S73" i="3" l="1"/>
  <c r="S25" i="3" s="1"/>
  <c r="S52" i="3"/>
  <c r="S31" i="3"/>
  <c r="S24" i="3" s="1"/>
  <c r="U171" i="3"/>
  <c r="U177" i="3"/>
  <c r="U193" i="3"/>
  <c r="U182" i="3"/>
  <c r="U153" i="3"/>
  <c r="U73" i="3" s="1"/>
  <c r="U25" i="3" s="1"/>
  <c r="N21" i="3"/>
  <c r="N30" i="3" s="1"/>
  <c r="R21" i="3"/>
  <c r="R30" i="3" s="1"/>
  <c r="G21" i="3"/>
  <c r="G30" i="3" s="1"/>
  <c r="H21" i="3"/>
  <c r="H30" i="3" s="1"/>
  <c r="I73" i="3"/>
  <c r="I25" i="3" s="1"/>
  <c r="I21" i="3"/>
  <c r="I30" i="3" s="1"/>
  <c r="K52" i="3"/>
  <c r="K31" i="3" s="1"/>
  <c r="K24" i="3" s="1"/>
  <c r="K21" i="3" s="1"/>
  <c r="K30" i="3" s="1"/>
  <c r="F21" i="3"/>
  <c r="F30" i="3" s="1"/>
  <c r="E73" i="3"/>
  <c r="E25" i="3" s="1"/>
  <c r="E21" i="3" s="1"/>
  <c r="E30" i="3" s="1"/>
  <c r="J21" i="3"/>
  <c r="J30" i="3" s="1"/>
  <c r="S21" i="3" l="1"/>
  <c r="S30" i="3" s="1"/>
  <c r="U27" i="3"/>
  <c r="U26" i="3"/>
  <c r="U192" i="3"/>
  <c r="U29" i="3" l="1"/>
  <c r="U21" i="3" s="1"/>
  <c r="U30" i="3" s="1"/>
  <c r="X21" i="3" l="1"/>
  <c r="Z21" i="3"/>
  <c r="F20" i="3"/>
  <c r="G20" i="3" s="1"/>
  <c r="H20" i="3" s="1"/>
  <c r="I20" i="3" s="1"/>
  <c r="J20" i="3" s="1"/>
  <c r="K20" i="3" s="1"/>
  <c r="L20" i="3" s="1"/>
  <c r="M20" i="3" s="1"/>
  <c r="Y21" i="3" l="1"/>
  <c r="N20" i="3"/>
  <c r="O20" i="3" s="1"/>
  <c r="P20" i="3" s="1"/>
  <c r="Q20" i="3" s="1"/>
  <c r="R20" i="3" s="1"/>
  <c r="S20" i="3" s="1"/>
  <c r="T20" i="3" s="1"/>
  <c r="U20" i="3" s="1"/>
  <c r="V20" i="3" s="1"/>
  <c r="W20" i="3" s="1"/>
</calcChain>
</file>

<file path=xl/sharedStrings.xml><?xml version="1.0" encoding="utf-8"?>
<sst xmlns="http://schemas.openxmlformats.org/spreadsheetml/2006/main" count="2661" uniqueCount="473">
  <si>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</si>
  <si>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</si>
  <si>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</si>
  <si>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</si>
  <si>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</si>
  <si>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</si>
  <si>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</si>
  <si>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</si>
  <si>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</si>
  <si>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</si>
  <si>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</si>
  <si>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</si>
  <si>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км ЛЭП</t>
  </si>
  <si>
    <t>Приложение  № 3</t>
  </si>
  <si>
    <t>Номер группы инвестиционных проектов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</si>
  <si>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</si>
  <si>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</si>
  <si>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%</t>
  </si>
  <si>
    <t>ВСЕГО по инвестиционной программе, в том числе: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</si>
  <si>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</si>
  <si>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</si>
  <si>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</si>
  <si>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</si>
  <si>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</si>
  <si>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</si>
  <si>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</si>
  <si>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</si>
  <si>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</si>
  <si>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</si>
  <si>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</si>
  <si>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</si>
  <si>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</si>
  <si>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</si>
  <si>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</si>
  <si>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</si>
  <si>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</si>
  <si>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</si>
  <si>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</si>
  <si>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</si>
  <si>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</si>
  <si>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</si>
  <si>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</si>
  <si>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</si>
  <si>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</si>
  <si>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</si>
  <si>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</si>
  <si>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</si>
  <si>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</si>
  <si>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</si>
  <si>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</si>
  <si>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</si>
  <si>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</si>
  <si>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</si>
  <si>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</si>
  <si>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</si>
  <si>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</si>
  <si>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</si>
  <si>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</si>
  <si>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</si>
  <si>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</si>
  <si>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</si>
  <si>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</si>
  <si>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</si>
  <si>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</si>
  <si>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</si>
  <si>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</si>
  <si>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</si>
  <si>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</si>
  <si>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</si>
  <si>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</si>
  <si>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</si>
  <si>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</si>
  <si>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</si>
  <si>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</si>
  <si>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</si>
  <si>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</si>
  <si>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</si>
  <si>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</si>
  <si>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</si>
  <si>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</si>
  <si>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</si>
  <si>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</si>
  <si>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</si>
  <si>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</si>
  <si>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</si>
  <si>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</si>
  <si>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</si>
  <si>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</si>
  <si>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</si>
  <si>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</si>
  <si>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</si>
  <si>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</si>
  <si>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</si>
  <si>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</si>
  <si>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</si>
  <si>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</si>
  <si>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</si>
  <si>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</si>
  <si>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</si>
  <si>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</si>
  <si>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</si>
  <si>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</si>
  <si>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</si>
  <si>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</si>
  <si>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</si>
  <si>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</si>
  <si>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</si>
  <si>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</si>
  <si>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</si>
  <si>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</si>
  <si>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</si>
  <si>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</si>
  <si>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</si>
  <si>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</si>
  <si>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</si>
  <si>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</si>
  <si>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</si>
  <si>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</si>
  <si>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</si>
  <si>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</si>
  <si>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</si>
  <si>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</si>
  <si>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</si>
  <si>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</si>
  <si>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</si>
  <si>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</si>
  <si>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</si>
  <si>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</si>
  <si>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</si>
  <si>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</si>
  <si>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</si>
  <si>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</si>
  <si>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</si>
  <si>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</si>
  <si>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</si>
  <si>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</si>
  <si>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</si>
  <si>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</si>
  <si>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</si>
  <si>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</si>
  <si>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</si>
  <si>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</si>
  <si>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</si>
  <si>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</si>
  <si>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</si>
  <si>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</si>
  <si>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</si>
  <si>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</si>
  <si>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</si>
  <si>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</si>
  <si>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</si>
  <si>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</si>
  <si>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</si>
  <si>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</si>
  <si>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</si>
  <si>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</si>
  <si>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</si>
  <si>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</si>
  <si>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</si>
  <si>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</si>
  <si>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</si>
  <si>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</si>
  <si>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</si>
  <si>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</si>
  <si>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</si>
  <si>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</si>
  <si>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</si>
  <si>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</si>
  <si>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</si>
  <si>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</si>
  <si>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</si>
  <si>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</si>
  <si>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</si>
  <si>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</si>
  <si>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</si>
  <si>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</si>
  <si>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</si>
  <si>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</si>
  <si>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</si>
  <si>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</si>
  <si>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</si>
  <si>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</si>
  <si>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</si>
  <si>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</si>
  <si>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</si>
  <si>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</si>
  <si>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</si>
  <si>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</si>
  <si>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</si>
  <si>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</si>
  <si>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</si>
  <si>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</si>
  <si>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</si>
  <si>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</si>
  <si>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</si>
  <si>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</si>
  <si>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</si>
  <si>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</si>
  <si>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</si>
  <si>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</si>
  <si>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</si>
  <si>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</si>
  <si>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</si>
  <si>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</si>
  <si>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</si>
  <si>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</si>
  <si>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</si>
  <si>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</si>
  <si>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</si>
  <si>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</si>
  <si>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</si>
  <si>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</si>
  <si>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</si>
  <si>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</si>
  <si>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</si>
  <si>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</si>
  <si>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</si>
  <si>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</si>
  <si>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</si>
  <si>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</si>
  <si>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</si>
  <si>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</si>
  <si>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</si>
  <si>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</si>
  <si>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</si>
  <si>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</si>
  <si>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</si>
  <si>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</si>
  <si>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</si>
  <si>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</si>
  <si>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</si>
  <si>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</si>
  <si>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</si>
  <si>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</si>
  <si>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</si>
  <si>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</si>
  <si>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</si>
  <si>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</si>
  <si>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</si>
  <si>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</si>
  <si>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</si>
  <si>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</si>
  <si>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</si>
  <si>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</si>
  <si>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</si>
  <si>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</si>
  <si>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</si>
  <si>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</si>
  <si>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</si>
  <si>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</si>
  <si>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</si>
  <si>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</si>
  <si>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</si>
  <si>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</si>
  <si>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</si>
  <si>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</si>
  <si>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</si>
  <si>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</si>
  <si>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</si>
  <si>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</si>
  <si>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</si>
  <si>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</si>
  <si>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</si>
  <si>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</si>
  <si>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</si>
  <si>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</si>
  <si>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</si>
  <si>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</si>
  <si>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</si>
  <si>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</si>
  <si>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</si>
  <si>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</si>
  <si>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</si>
  <si>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</si>
  <si>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</si>
  <si>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</si>
  <si>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</si>
  <si>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</si>
  <si>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</si>
  <si>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</si>
  <si>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</si>
  <si>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</si>
  <si>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</si>
  <si>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</si>
  <si>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</si>
  <si>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</si>
  <si>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</si>
  <si>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</si>
  <si>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</si>
  <si>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</si>
  <si>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</si>
  <si>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</si>
  <si>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</si>
  <si>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</si>
  <si>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</si>
  <si>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</si>
  <si>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</si>
  <si>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</si>
  <si>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</si>
  <si>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</si>
  <si>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</si>
  <si>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</si>
  <si>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</si>
  <si>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</si>
  <si>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</si>
  <si>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</si>
  <si>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</si>
  <si>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</si>
  <si>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</si>
  <si>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</si>
  <si>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</si>
  <si>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</si>
  <si>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</si>
  <si>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</si>
  <si>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</si>
  <si>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</si>
  <si>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</si>
  <si>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</si>
  <si>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</si>
  <si>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</si>
  <si>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</si>
  <si>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</si>
  <si>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</si>
  <si>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</si>
  <si>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</si>
  <si>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</si>
  <si>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</si>
  <si>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</si>
  <si>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</si>
  <si>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</si>
  <si>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</si>
  <si>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</si>
  <si>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</si>
  <si>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</si>
  <si>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</si>
  <si>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</si>
  <si>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</si>
  <si>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</si>
  <si>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</si>
  <si>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</si>
  <si>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</si>
  <si>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</si>
  <si>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</si>
  <si>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</si>
  <si>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</si>
  <si>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</si>
  <si>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</si>
  <si>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</si>
  <si>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</si>
  <si>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</si>
  <si>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</si>
  <si>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</si>
  <si>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</si>
  <si>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</si>
  <si>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</si>
  <si>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</si>
  <si>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</si>
  <si>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</si>
  <si>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</si>
  <si>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</si>
  <si>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</si>
  <si>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</si>
  <si>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</si>
  <si>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</si>
  <si>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</si>
  <si>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</si>
  <si>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</si>
  <si>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</si>
  <si>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</si>
  <si>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</si>
  <si>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</si>
  <si>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</si>
  <si>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</si>
  <si>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</si>
  <si>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</si>
  <si>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</si>
  <si>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</si>
  <si>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</si>
  <si>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</si>
  <si>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</si>
  <si>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</si>
  <si>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</si>
  <si>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</si>
  <si>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</si>
  <si>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r>
      <t xml:space="preserve">Форма 3. Отчет об исполнении </t>
    </r>
    <r>
      <rPr>
        <sz val="14"/>
        <color rgb="FFC00000"/>
        <rFont val="Times New Roman"/>
        <family val="1"/>
        <charset val="204"/>
      </rPr>
      <t>плана ввода основных средств</t>
    </r>
    <r>
      <rPr>
        <sz val="14"/>
        <rFont val="Times New Roman"/>
        <family val="1"/>
        <charset val="204"/>
      </rPr>
      <t xml:space="preserve"> по инвестиционным проектам инвестиционной программы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</si>
  <si>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</si>
  <si>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</si>
  <si>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1.6.1.1.10</t>
  </si>
  <si>
    <t>Дизельная электростанция</t>
  </si>
  <si>
    <t>К_Кр_ОС_1611.10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</si>
  <si>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</si>
  <si>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</si>
  <si>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</si>
  <si>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</si>
  <si>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</si>
  <si>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</si>
  <si>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</si>
  <si>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</si>
  <si>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</si>
  <si>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</si>
  <si>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</si>
  <si>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</si>
  <si>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</si>
  <si>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</si>
  <si>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</si>
  <si>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</si>
  <si>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</si>
  <si>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</si>
  <si>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</si>
  <si>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</si>
  <si>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</si>
  <si>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</si>
  <si>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</si>
  <si>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</si>
  <si>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</si>
  <si>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</si>
  <si>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</si>
  <si>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</si>
  <si>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</si>
  <si>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</si>
  <si>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</si>
  <si>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</si>
  <si>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</si>
  <si>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</si>
  <si>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</si>
  <si>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</si>
  <si>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</si>
  <si>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</si>
  <si>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</si>
  <si>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</si>
  <si>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</si>
  <si>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</si>
  <si>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</si>
  <si>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</si>
  <si>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</si>
  <si>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t>1.2.2.1.1.16</t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</si>
  <si>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</si>
  <si>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</si>
  <si>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</si>
  <si>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</si>
  <si>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</si>
  <si>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</si>
  <si>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</si>
  <si>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r>
      <t xml:space="preserve">за год    </t>
    </r>
    <r>
      <rPr>
        <b/>
        <u/>
        <sz val="14"/>
        <color rgb="FFC00000"/>
        <rFont val="Times New Roman"/>
        <family val="1"/>
        <charset val="204"/>
      </rPr>
      <t>2022</t>
    </r>
  </si>
  <si>
    <r>
      <t xml:space="preserve">Год раскрытия информации: </t>
    </r>
    <r>
      <rPr>
        <sz val="14"/>
        <color rgb="FFC00000"/>
        <rFont val="Times New Roman"/>
        <family val="1"/>
        <charset val="204"/>
      </rPr>
      <t>2023 год</t>
    </r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</si>
  <si>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2022 год</t>
    </r>
    <r>
      <rPr>
        <b/>
        <sz val="12"/>
        <color rgb="FF000000"/>
        <rFont val="Times New Roman"/>
        <family val="1"/>
        <charset val="204"/>
      </rPr>
      <t xml:space="preserve"> (год N)</t>
    </r>
  </si>
  <si>
    <r>
      <t xml:space="preserve">Отклонение от плана ввода основных средств </t>
    </r>
    <r>
      <rPr>
        <b/>
        <sz val="12"/>
        <color rgb="FFC00000"/>
        <rFont val="Times New Roman"/>
        <family val="1"/>
        <charset val="204"/>
      </rPr>
      <t>2022 года</t>
    </r>
    <r>
      <rPr>
        <b/>
        <sz val="12"/>
        <rFont val="Times New Roman"/>
        <family val="1"/>
        <charset val="204"/>
      </rPr>
      <t xml:space="preserve"> (года N)</t>
    </r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</si>
  <si>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27.05.2022г. № 89.</t>
    </r>
  </si>
  <si>
    <t>Строительство КЛ 0,4 кВ от РУ-0,4 кВ ТП-9  Р-7 и КЛ 0,4 кВ от РУ-0,4 кВ ТП-10А Р-11 до ВРУ 0,4 кВ МБДОУ детский сад №5 (ТП-043/2019 от 11.09.2019)</t>
  </si>
  <si>
    <t>1.1.1.3.1</t>
  </si>
  <si>
    <t>Реконструкция ТП-68  ДК "Восход" пгт.Никель</t>
  </si>
  <si>
    <t>М_ПрН_ТП68_1113_01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</si>
  <si>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</si>
  <si>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</si>
  <si>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</si>
  <si>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</si>
  <si>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</si>
  <si>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</si>
  <si>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</si>
  <si>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</si>
  <si>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</si>
  <si>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</si>
  <si>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К_Кр_ВЛ№10_ВЛ№11_1221.1.15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</si>
  <si>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u/>
        <sz val="12"/>
        <color theme="1"/>
        <rFont val="Times New Roman"/>
        <family val="1"/>
        <charset val="204"/>
      </rPr>
      <t>;</t>
    </r>
  </si>
  <si>
    <t>L_Кр_ВЛф9ф15РП140_1221.1.17.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</si>
  <si>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</si>
  <si>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</si>
  <si>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</si>
  <si>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M_Кр_ОС_АСКУЭ_1236.1.01</t>
  </si>
  <si>
    <t>Строительство кабельной линии 10 кВ от РП-1 до ТП-65.Прокладка кабельной линии 10 кВ с заменой ячейки  на РП-1</t>
  </si>
  <si>
    <t>работы выполнены хоз.способом</t>
  </si>
  <si>
    <t>по результатам закупочных процедур</t>
  </si>
  <si>
    <t>работы выполнены хозспособом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</si>
</sst>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\ _₽_-;\-* #,##0.000\ _₽_-;_-* &quot;-&quot;??\ _₽_-;_-@_-"/>
    <numFmt numFmtId="171" formatCode="_-* #,##0.000\ _₽_-;\-* #,##0.000\ _₽_-;_-* &quot;-&quot;???\ _₽_-;_-@_-"/>
    <numFmt numFmtId="172" formatCode="0.0"/>
    <numFmt numFmtId="173" formatCode="_-* #,##0.000_р_._-;\-* #,##0.000_р_._-;_-* &quot;-&quot;???_р_._-;_-@_-"/>
    <numFmt numFmtId="174" formatCode="#,##0.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1" fillId="0" borderId="0"/>
    <xf numFmtId="0" fontId="31" fillId="0" borderId="0"/>
    <xf numFmtId="164" fontId="8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4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</cellStyleXfs>
  <cellXfs count="182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32" fillId="0" borderId="0" xfId="37" applyFont="1" applyAlignment="1">
      <alignment horizontal="right" vertical="center"/>
    </xf>
    <xf numFmtId="0" fontId="30" fillId="0" borderId="0" xfId="55" applyFont="1" applyAlignment="1">
      <alignment vertical="center"/>
    </xf>
    <xf numFmtId="0" fontId="32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0" fillId="0" borderId="0" xfId="55" applyFont="1" applyAlignment="1">
      <alignment horizontal="center" vertical="center"/>
    </xf>
    <xf numFmtId="0" fontId="32" fillId="0" borderId="0" xfId="37" applyFont="1" applyFill="1" applyAlignment="1">
      <alignment wrapText="1"/>
    </xf>
    <xf numFmtId="0" fontId="32" fillId="0" borderId="0" xfId="37" applyFont="1" applyFill="1" applyBorder="1" applyAlignment="1">
      <alignment horizontal="center"/>
    </xf>
    <xf numFmtId="0" fontId="32" fillId="0" borderId="0" xfId="37" applyFont="1" applyFill="1" applyBorder="1" applyAlignment="1"/>
    <xf numFmtId="0" fontId="32" fillId="0" borderId="0" xfId="0" applyFont="1" applyFill="1" applyAlignment="1"/>
    <xf numFmtId="0" fontId="37" fillId="0" borderId="0" xfId="55" applyFont="1" applyAlignment="1">
      <alignment vertical="center"/>
    </xf>
    <xf numFmtId="0" fontId="9" fillId="0" borderId="0" xfId="46" applyFont="1" applyBorder="1" applyAlignment="1"/>
    <xf numFmtId="0" fontId="29" fillId="0" borderId="0" xfId="45" applyFont="1" applyFill="1" applyBorder="1" applyAlignment="1">
      <alignment vertical="center"/>
    </xf>
    <xf numFmtId="0" fontId="29" fillId="0" borderId="0" xfId="45" applyFont="1" applyBorder="1" applyAlignment="1">
      <alignment vertical="center"/>
    </xf>
    <xf numFmtId="0" fontId="29" fillId="0" borderId="10" xfId="45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9" fillId="26" borderId="10" xfId="0" applyFont="1" applyFill="1" applyBorder="1" applyAlignment="1">
      <alignment horizontal="center" vertical="center" wrapText="1"/>
    </xf>
    <xf numFmtId="0" fontId="39" fillId="25" borderId="10" xfId="0" applyNumberFormat="1" applyFont="1" applyFill="1" applyBorder="1" applyAlignment="1">
      <alignment horizontal="center" vertical="center" wrapText="1"/>
    </xf>
    <xf numFmtId="0" fontId="39" fillId="25" borderId="10" xfId="0" applyFont="1" applyFill="1" applyBorder="1" applyAlignment="1">
      <alignment horizontal="center" vertical="center" wrapText="1"/>
    </xf>
    <xf numFmtId="165" fontId="39" fillId="28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26" borderId="10" xfId="0" applyNumberFormat="1" applyFont="1" applyFill="1" applyBorder="1" applyAlignment="1">
      <alignment horizontal="center" vertical="center" wrapText="1"/>
    </xf>
    <xf numFmtId="165" fontId="39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30" fillId="26" borderId="10" xfId="0" applyFont="1" applyFill="1" applyBorder="1" applyAlignment="1">
      <alignment horizontal="center" vertic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165" fontId="30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30" fillId="0" borderId="10" xfId="0" applyFont="1" applyFill="1" applyBorder="1" applyAlignment="1">
      <alignment horizontal="center" vertical="center" wrapText="1"/>
    </xf>
    <xf numFmtId="49" fontId="39" fillId="26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9" fillId="27" borderId="10" xfId="0" applyNumberFormat="1" applyFont="1" applyFill="1" applyBorder="1" applyAlignment="1">
      <alignment horizontal="center" vertical="center" wrapText="1"/>
    </xf>
    <xf numFmtId="165" fontId="39" fillId="30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27" borderId="10" xfId="0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left" vertical="center" wrapText="1"/>
    </xf>
    <xf numFmtId="165" fontId="30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vertical="center" wrapText="1"/>
    </xf>
    <xf numFmtId="49" fontId="30" fillId="0" borderId="10" xfId="55" applyNumberFormat="1" applyFont="1" applyFill="1" applyBorder="1" applyAlignment="1">
      <alignment horizontal="center" vertical="center"/>
    </xf>
    <xf numFmtId="0" fontId="30" fillId="0" borderId="10" xfId="55" applyNumberFormat="1" applyFont="1" applyFill="1" applyBorder="1" applyAlignment="1">
      <alignment vertical="center" wrapText="1"/>
    </xf>
    <xf numFmtId="0" fontId="30" fillId="0" borderId="10" xfId="55" applyNumberFormat="1" applyFont="1" applyBorder="1" applyAlignment="1">
      <alignment horizontal="center" vertical="center"/>
    </xf>
    <xf numFmtId="0" fontId="39" fillId="31" borderId="10" xfId="0" applyNumberFormat="1" applyFont="1" applyFill="1" applyBorder="1" applyAlignment="1">
      <alignment horizontal="center" vertical="center" wrapText="1"/>
    </xf>
    <xf numFmtId="165" fontId="39" fillId="32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31" borderId="10" xfId="0" applyFont="1" applyFill="1" applyBorder="1" applyAlignment="1">
      <alignment horizontal="center" vertical="center" wrapText="1"/>
    </xf>
    <xf numFmtId="0" fontId="39" fillId="33" borderId="10" xfId="0" applyNumberFormat="1" applyFont="1" applyFill="1" applyBorder="1" applyAlignment="1">
      <alignment horizontal="center" vertical="center" wrapText="1"/>
    </xf>
    <xf numFmtId="165" fontId="39" fillId="34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33" borderId="10" xfId="0" applyFont="1" applyFill="1" applyBorder="1" applyAlignment="1">
      <alignment horizontal="center" vertical="center" wrapText="1"/>
    </xf>
    <xf numFmtId="49" fontId="30" fillId="35" borderId="10" xfId="55" applyNumberFormat="1" applyFont="1" applyFill="1" applyBorder="1" applyAlignment="1">
      <alignment horizontal="center" vertical="center"/>
    </xf>
    <xf numFmtId="0" fontId="30" fillId="35" borderId="10" xfId="55" applyNumberFormat="1" applyFont="1" applyFill="1" applyBorder="1" applyAlignment="1">
      <alignment vertical="center" wrapText="1"/>
    </xf>
    <xf numFmtId="0" fontId="30" fillId="35" borderId="10" xfId="55" applyNumberFormat="1" applyFont="1" applyFill="1" applyBorder="1" applyAlignment="1">
      <alignment horizontal="center" vertical="center"/>
    </xf>
    <xf numFmtId="165" fontId="30" fillId="0" borderId="10" xfId="622" applyNumberFormat="1" applyFont="1" applyFill="1" applyBorder="1" applyAlignment="1">
      <alignment horizontal="left" vertical="center" wrapText="1"/>
    </xf>
    <xf numFmtId="165" fontId="30" fillId="0" borderId="10" xfId="622" applyNumberFormat="1" applyFont="1" applyFill="1" applyBorder="1" applyAlignment="1">
      <alignment horizontal="center" vertical="center" wrapText="1"/>
    </xf>
    <xf numFmtId="49" fontId="30" fillId="36" borderId="10" xfId="55" applyNumberFormat="1" applyFont="1" applyFill="1" applyBorder="1" applyAlignment="1">
      <alignment horizontal="center" vertical="center"/>
    </xf>
    <xf numFmtId="0" fontId="30" fillId="36" borderId="10" xfId="55" applyNumberFormat="1" applyFont="1" applyFill="1" applyBorder="1" applyAlignment="1">
      <alignment vertical="center" wrapText="1"/>
    </xf>
    <xf numFmtId="0" fontId="30" fillId="36" borderId="10" xfId="55" applyNumberFormat="1" applyFont="1" applyFill="1" applyBorder="1" applyAlignment="1">
      <alignment horizontal="center" vertical="center"/>
    </xf>
    <xf numFmtId="165" fontId="30" fillId="0" borderId="10" xfId="0" applyNumberFormat="1" applyFont="1" applyFill="1" applyBorder="1" applyAlignment="1">
      <alignment horizontal="left" vertical="center" wrapText="1"/>
    </xf>
    <xf numFmtId="14" fontId="39" fillId="26" borderId="10" xfId="0" applyNumberFormat="1" applyFont="1" applyFill="1" applyBorder="1" applyAlignment="1">
      <alignment horizontal="center" vertical="center" wrapText="1"/>
    </xf>
    <xf numFmtId="0" fontId="30" fillId="0" borderId="10" xfId="0" applyNumberFormat="1" applyFont="1" applyFill="1" applyBorder="1" applyAlignment="1">
      <alignment horizontal="center" vertical="center" wrapText="1"/>
    </xf>
    <xf numFmtId="171" fontId="9" fillId="0" borderId="0" xfId="37" applyNumberFormat="1" applyFont="1"/>
    <xf numFmtId="168" fontId="44" fillId="24" borderId="10" xfId="0" applyNumberFormat="1" applyFont="1" applyFill="1" applyBorder="1" applyAlignment="1">
      <alignment horizontal="center" vertical="center" wrapText="1"/>
    </xf>
    <xf numFmtId="0" fontId="30" fillId="0" borderId="0" xfId="55" applyFont="1" applyAlignment="1">
      <alignment horizontal="center" vertical="center"/>
    </xf>
    <xf numFmtId="0" fontId="30" fillId="0" borderId="0" xfId="37" applyFont="1"/>
    <xf numFmtId="0" fontId="40" fillId="0" borderId="0" xfId="37" applyFont="1"/>
    <xf numFmtId="0" fontId="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left" vertical="center" wrapText="1"/>
    </xf>
    <xf numFmtId="0" fontId="30" fillId="0" borderId="0" xfId="37" applyFont="1" applyFill="1"/>
    <xf numFmtId="0" fontId="33" fillId="0" borderId="0" xfId="37" applyFont="1" applyFill="1" applyBorder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30" fillId="24" borderId="10" xfId="0" applyNumberFormat="1" applyFont="1" applyFill="1" applyBorder="1" applyAlignment="1">
      <alignment horizontal="center" vertical="center" wrapText="1"/>
    </xf>
    <xf numFmtId="49" fontId="39" fillId="0" borderId="10" xfId="55" applyNumberFormat="1" applyFont="1" applyFill="1" applyBorder="1" applyAlignment="1">
      <alignment horizontal="center" vertical="center"/>
    </xf>
    <xf numFmtId="49" fontId="39" fillId="0" borderId="10" xfId="55" applyNumberFormat="1" applyFont="1" applyFill="1" applyBorder="1" applyAlignment="1">
      <alignment horizontal="left" vertical="center" wrapText="1"/>
    </xf>
    <xf numFmtId="165" fontId="39" fillId="27" borderId="10" xfId="0" applyNumberFormat="1" applyFont="1" applyFill="1" applyBorder="1" applyAlignment="1">
      <alignment horizontal="center" vertical="center" wrapText="1"/>
    </xf>
    <xf numFmtId="165" fontId="41" fillId="24" borderId="10" xfId="622" applyNumberFormat="1" applyFont="1" applyFill="1" applyBorder="1" applyAlignment="1">
      <alignment horizontal="center" vertical="center" wrapText="1"/>
    </xf>
    <xf numFmtId="172" fontId="39" fillId="27" borderId="10" xfId="0" applyNumberFormat="1" applyFont="1" applyFill="1" applyBorder="1" applyAlignment="1">
      <alignment horizontal="center" vertical="center" wrapText="1"/>
    </xf>
    <xf numFmtId="0" fontId="30" fillId="0" borderId="0" xfId="55" applyFont="1" applyAlignment="1">
      <alignment horizontal="center" vertical="center"/>
    </xf>
    <xf numFmtId="0" fontId="32" fillId="0" borderId="0" xfId="37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32" fillId="0" borderId="0" xfId="37" applyFont="1" applyFill="1" applyAlignment="1">
      <alignment horizontal="center" wrapText="1"/>
    </xf>
    <xf numFmtId="0" fontId="33" fillId="0" borderId="0" xfId="55" applyFont="1" applyAlignment="1">
      <alignment horizontal="center" vertical="center"/>
    </xf>
    <xf numFmtId="0" fontId="30" fillId="0" borderId="0" xfId="55" applyFont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9" fillId="0" borderId="0" xfId="46" applyFont="1" applyFill="1" applyBorder="1" applyAlignment="1">
      <alignment horizont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41" fillId="0" borderId="10" xfId="37" applyFont="1" applyFill="1" applyBorder="1" applyAlignment="1">
      <alignment horizontal="center" vertical="center" wrapText="1"/>
    </xf>
    <xf numFmtId="0" fontId="46" fillId="0" borderId="10" xfId="45" applyFont="1" applyFill="1" applyBorder="1" applyAlignment="1">
      <alignment horizontal="center" vertical="center"/>
    </xf>
    <xf numFmtId="0" fontId="29" fillId="0" borderId="10" xfId="45" applyFont="1" applyFill="1" applyBorder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4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49" fontId="30" fillId="0" borderId="10" xfId="55" applyNumberFormat="1" applyFont="1" applyFill="1" applyBorder="1" applyAlignment="1">
      <alignment horizontal="left" vertical="center"/>
    </xf>
    <xf numFmtId="49" fontId="39" fillId="0" borderId="10" xfId="0" applyNumberFormat="1" applyFont="1" applyFill="1" applyBorder="1" applyAlignment="1">
      <alignment horizontal="center" vertical="center" wrapText="1"/>
    </xf>
    <xf numFmtId="165" fontId="39" fillId="0" borderId="10" xfId="0" applyNumberFormat="1" applyFont="1" applyFill="1" applyBorder="1" applyAlignment="1">
      <alignment horizontal="center" vertical="center" wrapText="1"/>
    </xf>
    <xf numFmtId="165" fontId="39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0" borderId="10" xfId="0" applyFont="1" applyFill="1" applyBorder="1" applyAlignment="1">
      <alignment horizontal="center" vertical="center" wrapText="1"/>
    </xf>
    <xf numFmtId="49" fontId="39" fillId="35" borderId="10" xfId="55" applyNumberFormat="1" applyFont="1" applyFill="1" applyBorder="1" applyAlignment="1">
      <alignment horizontal="center" vertical="center"/>
    </xf>
    <xf numFmtId="0" fontId="39" fillId="35" borderId="10" xfId="55" applyNumberFormat="1" applyFont="1" applyFill="1" applyBorder="1" applyAlignment="1">
      <alignment vertical="center" wrapText="1"/>
    </xf>
    <xf numFmtId="0" fontId="39" fillId="35" borderId="10" xfId="55" applyNumberFormat="1" applyFont="1" applyFill="1" applyBorder="1" applyAlignment="1">
      <alignment horizontal="center" vertical="center"/>
    </xf>
    <xf numFmtId="0" fontId="39" fillId="0" borderId="10" xfId="55" applyNumberFormat="1" applyFont="1" applyFill="1" applyBorder="1" applyAlignment="1">
      <alignment horizontal="left" vertical="center" wrapText="1"/>
    </xf>
    <xf numFmtId="165" fontId="39" fillId="0" borderId="10" xfId="622" applyNumberFormat="1" applyFont="1" applyFill="1" applyBorder="1" applyAlignment="1">
      <alignment horizontal="center" vertical="center" wrapText="1"/>
    </xf>
    <xf numFmtId="49" fontId="30" fillId="24" borderId="10" xfId="0" applyNumberFormat="1" applyFont="1" applyFill="1" applyBorder="1" applyAlignment="1">
      <alignment horizontal="center" vertical="center" wrapText="1"/>
    </xf>
    <xf numFmtId="165" fontId="30" fillId="24" borderId="10" xfId="622" applyNumberFormat="1" applyFont="1" applyFill="1" applyBorder="1" applyAlignment="1">
      <alignment horizontal="left" vertical="center" wrapText="1"/>
    </xf>
    <xf numFmtId="165" fontId="30" fillId="24" borderId="10" xfId="622" applyNumberFormat="1" applyFont="1" applyFill="1" applyBorder="1" applyAlignment="1">
      <alignment horizontal="center" vertical="center" wrapText="1"/>
    </xf>
    <xf numFmtId="0" fontId="30" fillId="24" borderId="10" xfId="0" applyNumberFormat="1" applyFont="1" applyFill="1" applyBorder="1" applyAlignment="1">
      <alignment horizontal="center" vertical="center" wrapText="1"/>
    </xf>
    <xf numFmtId="165" fontId="30" fillId="24" borderId="10" xfId="622" applyNumberFormat="1" applyFont="1" applyFill="1" applyBorder="1" applyAlignment="1" applyProtection="1">
      <alignment horizontal="left" vertical="center" wrapText="1"/>
      <protection locked="0"/>
    </xf>
    <xf numFmtId="0" fontId="30" fillId="24" borderId="10" xfId="0" applyFont="1" applyFill="1" applyBorder="1" applyAlignment="1">
      <alignment vertical="center" wrapText="1"/>
    </xf>
    <xf numFmtId="0" fontId="30" fillId="24" borderId="10" xfId="0" applyFont="1" applyFill="1" applyBorder="1" applyAlignment="1">
      <alignment horizontal="center" vertical="center" wrapText="1"/>
    </xf>
    <xf numFmtId="49" fontId="30" fillId="0" borderId="10" xfId="55" applyNumberFormat="1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 wrapText="1"/>
    </xf>
    <xf numFmtId="165" fontId="39" fillId="25" borderId="10" xfId="0" applyNumberFormat="1" applyFont="1" applyFill="1" applyBorder="1" applyAlignment="1">
      <alignment horizontal="center" vertical="center" wrapText="1"/>
    </xf>
    <xf numFmtId="165" fontId="39" fillId="26" borderId="10" xfId="0" applyNumberFormat="1" applyFont="1" applyFill="1" applyBorder="1" applyAlignment="1">
      <alignment horizontal="center" vertical="center" wrapText="1"/>
    </xf>
    <xf numFmtId="0" fontId="9" fillId="0" borderId="10" xfId="55" applyNumberFormat="1" applyFont="1" applyBorder="1" applyAlignment="1">
      <alignment horizontal="center" vertical="center"/>
    </xf>
    <xf numFmtId="165" fontId="39" fillId="31" borderId="10" xfId="0" applyNumberFormat="1" applyFont="1" applyFill="1" applyBorder="1" applyAlignment="1">
      <alignment horizontal="center" vertical="center" wrapText="1"/>
    </xf>
    <xf numFmtId="165" fontId="39" fillId="33" borderId="10" xfId="0" applyNumberFormat="1" applyFont="1" applyFill="1" applyBorder="1" applyAlignment="1">
      <alignment horizontal="center" vertical="center" wrapText="1"/>
    </xf>
    <xf numFmtId="165" fontId="30" fillId="0" borderId="11" xfId="0" applyNumberFormat="1" applyFont="1" applyFill="1" applyBorder="1" applyAlignment="1">
      <alignment horizontal="center" vertical="center" wrapText="1"/>
    </xf>
    <xf numFmtId="165" fontId="30" fillId="35" borderId="10" xfId="55" applyNumberFormat="1" applyFont="1" applyFill="1" applyBorder="1" applyAlignment="1">
      <alignment horizontal="center" vertical="center"/>
    </xf>
    <xf numFmtId="165" fontId="9" fillId="24" borderId="11" xfId="0" applyNumberFormat="1" applyFont="1" applyFill="1" applyBorder="1" applyAlignment="1">
      <alignment horizontal="center" vertical="center" wrapText="1"/>
    </xf>
    <xf numFmtId="165" fontId="9" fillId="24" borderId="13" xfId="0" applyNumberFormat="1" applyFont="1" applyFill="1" applyBorder="1" applyAlignment="1">
      <alignment horizontal="center" vertical="center" wrapText="1"/>
    </xf>
    <xf numFmtId="165" fontId="48" fillId="0" borderId="10" xfId="0" applyNumberFormat="1" applyFont="1" applyFill="1" applyBorder="1" applyAlignment="1">
      <alignment horizontal="center" vertical="center" wrapText="1"/>
    </xf>
    <xf numFmtId="165" fontId="9" fillId="24" borderId="11" xfId="0" applyNumberFormat="1" applyFont="1" applyFill="1" applyBorder="1" applyAlignment="1">
      <alignment horizontal="center" vertical="center" wrapText="1"/>
    </xf>
    <xf numFmtId="165" fontId="41" fillId="25" borderId="10" xfId="0" applyNumberFormat="1" applyFont="1" applyFill="1" applyBorder="1" applyAlignment="1">
      <alignment horizontal="center" vertical="center" wrapText="1"/>
    </xf>
    <xf numFmtId="1" fontId="41" fillId="25" borderId="10" xfId="0" applyNumberFormat="1" applyFont="1" applyFill="1" applyBorder="1" applyAlignment="1">
      <alignment horizontal="center" vertical="center" wrapText="1"/>
    </xf>
    <xf numFmtId="165" fontId="41" fillId="26" borderId="10" xfId="0" applyNumberFormat="1" applyFont="1" applyFill="1" applyBorder="1" applyAlignment="1">
      <alignment horizontal="center" vertical="center" wrapText="1"/>
    </xf>
    <xf numFmtId="165" fontId="41" fillId="31" borderId="10" xfId="0" applyNumberFormat="1" applyFont="1" applyFill="1" applyBorder="1" applyAlignment="1">
      <alignment horizontal="center" vertical="center" wrapText="1"/>
    </xf>
    <xf numFmtId="165" fontId="41" fillId="33" borderId="10" xfId="0" applyNumberFormat="1" applyFont="1" applyFill="1" applyBorder="1" applyAlignment="1">
      <alignment horizontal="center" vertical="center" wrapText="1"/>
    </xf>
    <xf numFmtId="0" fontId="9" fillId="35" borderId="10" xfId="55" applyNumberFormat="1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165" fontId="41" fillId="27" borderId="10" xfId="0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0" fontId="9" fillId="27" borderId="10" xfId="55" applyNumberFormat="1" applyFont="1" applyFill="1" applyBorder="1" applyAlignment="1">
      <alignment horizontal="center" vertical="center"/>
    </xf>
    <xf numFmtId="49" fontId="9" fillId="0" borderId="10" xfId="55" applyNumberFormat="1" applyFont="1" applyFill="1" applyBorder="1" applyAlignment="1">
      <alignment horizontal="center" vertical="center"/>
    </xf>
    <xf numFmtId="0" fontId="9" fillId="36" borderId="10" xfId="55" applyNumberFormat="1" applyFont="1" applyFill="1" applyBorder="1" applyAlignment="1">
      <alignment horizontal="center" vertical="center"/>
    </xf>
    <xf numFmtId="0" fontId="41" fillId="26" borderId="10" xfId="0" applyFont="1" applyFill="1" applyBorder="1" applyAlignment="1">
      <alignment horizontal="center" vertical="center" wrapText="1"/>
    </xf>
    <xf numFmtId="0" fontId="9" fillId="24" borderId="12" xfId="0" applyFont="1" applyFill="1" applyBorder="1" applyAlignment="1">
      <alignment horizontal="center" vertical="center" wrapText="1"/>
    </xf>
    <xf numFmtId="165" fontId="9" fillId="24" borderId="12" xfId="0" applyNumberFormat="1" applyFont="1" applyFill="1" applyBorder="1" applyAlignment="1">
      <alignment horizontal="center" vertical="center" wrapText="1"/>
    </xf>
    <xf numFmtId="165" fontId="9" fillId="24" borderId="10" xfId="622" applyNumberFormat="1" applyFont="1" applyFill="1" applyBorder="1" applyAlignment="1">
      <alignment horizontal="center" vertical="center" wrapText="1"/>
    </xf>
    <xf numFmtId="165" fontId="41" fillId="24" borderId="10" xfId="0" applyNumberFormat="1" applyFont="1" applyFill="1" applyBorder="1" applyAlignment="1">
      <alignment horizontal="center" vertical="center" wrapText="1"/>
    </xf>
    <xf numFmtId="165" fontId="9" fillId="35" borderId="10" xfId="55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165" fontId="9" fillId="0" borderId="12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/>
    </xf>
    <xf numFmtId="0" fontId="9" fillId="24" borderId="11" xfId="0" applyFont="1" applyFill="1" applyBorder="1" applyAlignment="1">
      <alignment horizontal="center" vertical="center" wrapText="1"/>
    </xf>
    <xf numFmtId="0" fontId="9" fillId="24" borderId="13" xfId="0" applyFont="1" applyFill="1" applyBorder="1" applyAlignment="1">
      <alignment horizontal="center" vertical="center" wrapText="1"/>
    </xf>
    <xf numFmtId="0" fontId="9" fillId="24" borderId="11" xfId="0" applyFont="1" applyFill="1" applyBorder="1" applyAlignment="1">
      <alignment horizontal="center" vertical="center" wrapText="1"/>
    </xf>
    <xf numFmtId="0" fontId="41" fillId="24" borderId="11" xfId="0" applyFont="1" applyFill="1" applyBorder="1" applyAlignment="1">
      <alignment horizontal="center" vertical="center" wrapText="1"/>
    </xf>
    <xf numFmtId="165" fontId="41" fillId="24" borderId="11" xfId="0" applyNumberFormat="1" applyFont="1" applyFill="1" applyBorder="1" applyAlignment="1">
      <alignment horizontal="center" vertical="center" wrapText="1"/>
    </xf>
    <xf numFmtId="165" fontId="45" fillId="24" borderId="11" xfId="0" applyNumberFormat="1" applyFont="1" applyFill="1" applyBorder="1" applyAlignment="1">
      <alignment horizontal="center" vertical="center" wrapText="1"/>
    </xf>
    <xf numFmtId="1" fontId="41" fillId="24" borderId="11" xfId="0" applyNumberFormat="1" applyFont="1" applyFill="1" applyBorder="1" applyAlignment="1">
      <alignment horizontal="center" vertical="center" wrapText="1"/>
    </xf>
    <xf numFmtId="49" fontId="9" fillId="26" borderId="10" xfId="55" applyNumberFormat="1" applyFont="1" applyFill="1" applyBorder="1" applyAlignment="1">
      <alignment horizontal="center" vertical="center"/>
    </xf>
    <xf numFmtId="1" fontId="45" fillId="24" borderId="11" xfId="0" applyNumberFormat="1" applyFont="1" applyFill="1" applyBorder="1" applyAlignment="1">
      <alignment horizontal="center" vertical="center" wrapText="1"/>
    </xf>
    <xf numFmtId="0" fontId="41" fillId="24" borderId="10" xfId="0" applyFont="1" applyFill="1" applyBorder="1" applyAlignment="1">
      <alignment horizontal="center" vertical="center" wrapText="1"/>
    </xf>
    <xf numFmtId="165" fontId="9" fillId="0" borderId="10" xfId="622" applyNumberFormat="1" applyFont="1" applyFill="1" applyBorder="1" applyAlignment="1">
      <alignment horizontal="center" vertical="center" wrapText="1"/>
    </xf>
    <xf numFmtId="1" fontId="41" fillId="26" borderId="10" xfId="0" applyNumberFormat="1" applyFont="1" applyFill="1" applyBorder="1" applyAlignment="1">
      <alignment horizontal="center" vertical="center" wrapText="1"/>
    </xf>
    <xf numFmtId="165" fontId="9" fillId="0" borderId="10" xfId="55" applyNumberFormat="1" applyFont="1" applyBorder="1" applyAlignment="1">
      <alignment horizontal="center" vertical="center"/>
    </xf>
    <xf numFmtId="165" fontId="9" fillId="0" borderId="11" xfId="622" applyNumberFormat="1" applyFont="1" applyFill="1" applyBorder="1" applyAlignment="1">
      <alignment horizontal="center" vertical="center" wrapText="1"/>
    </xf>
    <xf numFmtId="173" fontId="9" fillId="24" borderId="10" xfId="622" applyNumberFormat="1" applyFont="1" applyFill="1" applyBorder="1" applyAlignment="1">
      <alignment horizontal="center" vertical="center" wrapText="1"/>
    </xf>
    <xf numFmtId="1" fontId="39" fillId="26" borderId="10" xfId="0" applyNumberFormat="1" applyFont="1" applyFill="1" applyBorder="1" applyAlignment="1">
      <alignment horizontal="center" vertical="center" wrapText="1"/>
    </xf>
    <xf numFmtId="165" fontId="41" fillId="0" borderId="10" xfId="0" applyNumberFormat="1" applyFont="1" applyFill="1" applyBorder="1" applyAlignment="1">
      <alignment horizontal="center" vertical="center" wrapText="1"/>
    </xf>
    <xf numFmtId="173" fontId="9" fillId="0" borderId="10" xfId="622" applyNumberFormat="1" applyFont="1" applyFill="1" applyBorder="1" applyAlignment="1">
      <alignment horizontal="center" vertical="center" wrapText="1"/>
    </xf>
    <xf numFmtId="0" fontId="9" fillId="0" borderId="10" xfId="55" applyFont="1" applyFill="1" applyBorder="1" applyAlignment="1">
      <alignment horizontal="center" vertical="center"/>
    </xf>
    <xf numFmtId="0" fontId="30" fillId="0" borderId="11" xfId="37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172" fontId="39" fillId="25" borderId="10" xfId="0" applyNumberFormat="1" applyFont="1" applyFill="1" applyBorder="1" applyAlignment="1">
      <alignment horizontal="center" vertical="center" wrapText="1"/>
    </xf>
    <xf numFmtId="172" fontId="39" fillId="26" borderId="10" xfId="0" applyNumberFormat="1" applyFont="1" applyFill="1" applyBorder="1" applyAlignment="1">
      <alignment horizontal="center" vertical="center" wrapText="1"/>
    </xf>
    <xf numFmtId="172" fontId="39" fillId="0" borderId="10" xfId="0" applyNumberFormat="1" applyFont="1" applyFill="1" applyBorder="1" applyAlignment="1">
      <alignment horizontal="center" vertical="center" wrapText="1"/>
    </xf>
    <xf numFmtId="172" fontId="39" fillId="31" borderId="10" xfId="37" applyNumberFormat="1" applyFont="1" applyFill="1" applyBorder="1" applyAlignment="1">
      <alignment horizontal="center" vertical="center"/>
    </xf>
    <xf numFmtId="172" fontId="39" fillId="33" borderId="10" xfId="37" applyNumberFormat="1" applyFont="1" applyFill="1" applyBorder="1" applyAlignment="1">
      <alignment horizontal="center" vertical="center"/>
    </xf>
    <xf numFmtId="172" fontId="30" fillId="35" borderId="10" xfId="37" applyNumberFormat="1" applyFont="1" applyFill="1" applyBorder="1" applyAlignment="1">
      <alignment horizontal="center" vertical="center"/>
    </xf>
    <xf numFmtId="172" fontId="30" fillId="0" borderId="10" xfId="37" applyNumberFormat="1" applyFont="1" applyFill="1" applyBorder="1" applyAlignment="1">
      <alignment horizontal="center" vertical="center" wrapText="1"/>
    </xf>
    <xf numFmtId="172" fontId="30" fillId="0" borderId="10" xfId="37" applyNumberFormat="1" applyFont="1" applyFill="1" applyBorder="1" applyAlignment="1">
      <alignment horizontal="center" vertical="center"/>
    </xf>
    <xf numFmtId="172" fontId="30" fillId="27" borderId="10" xfId="55" applyNumberFormat="1" applyFont="1" applyFill="1" applyBorder="1" applyAlignment="1">
      <alignment horizontal="center" vertical="center"/>
    </xf>
    <xf numFmtId="172" fontId="30" fillId="36" borderId="10" xfId="37" applyNumberFormat="1" applyFont="1" applyFill="1" applyBorder="1" applyAlignment="1">
      <alignment horizontal="center" vertical="center"/>
    </xf>
    <xf numFmtId="172" fontId="30" fillId="0" borderId="10" xfId="37" applyNumberFormat="1" applyFont="1" applyFill="1" applyBorder="1" applyAlignment="1">
      <alignment horizontal="center" vertical="center"/>
    </xf>
    <xf numFmtId="172" fontId="39" fillId="26" borderId="10" xfId="37" applyNumberFormat="1" applyFont="1" applyFill="1" applyBorder="1" applyAlignment="1">
      <alignment horizontal="center" vertical="center"/>
    </xf>
    <xf numFmtId="174" fontId="30" fillId="24" borderId="10" xfId="37" applyNumberFormat="1" applyFont="1" applyFill="1" applyBorder="1" applyAlignment="1">
      <alignment horizontal="center" vertical="center" wrapText="1"/>
    </xf>
  </cellXfs>
  <cellStyles count="624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TableStyleLight1" xfId="622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Финансовый 4" xfId="623"/>
    <cellStyle name="Хороший" xfId="43" builtinId="26" customBuiltin="1"/>
    <cellStyle name="Хороший 2" xfId="101"/>
  </cellStyles>
  <dxfs count="29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FFFCC"/>
      <color rgb="FFFFFF99"/>
      <color rgb="FFFDEFFF"/>
      <color rgb="FFF6E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22"/>
  <sheetViews>
    <sheetView tabSelected="1" view="pageBreakPreview" topLeftCell="A4" zoomScale="67" zoomScaleSheetLayoutView="67" workbookViewId="0">
      <pane xSplit="4" ySplit="20" topLeftCell="E24" activePane="bottomRight" state="frozen"/>
      <selection activeCell="A4" sqref="A4"/>
      <selection pane="topRight" activeCell="E4" sqref="E4"/>
      <selection pane="bottomLeft" activeCell="A24" sqref="A24"/>
      <selection pane="bottomRight" activeCell="A12" sqref="A12:W12"/>
    </sheetView>
  </sheetViews>
  <sheetFormatPr defaultColWidth="9" defaultRowHeight="15.75" x14ac:dyDescent="0.25"/>
  <cols>
    <col min="1" max="1" width="14.5" style="2" customWidth="1"/>
    <col min="2" max="2" width="46.5" style="2" customWidth="1"/>
    <col min="3" max="3" width="15.25" style="2" customWidth="1"/>
    <col min="4" max="4" width="16" style="65" customWidth="1"/>
    <col min="5" max="5" width="8.75" style="2" customWidth="1"/>
    <col min="6" max="6" width="11.5" style="2" customWidth="1"/>
    <col min="7" max="7" width="9.625" style="2" customWidth="1"/>
    <col min="8" max="8" width="8.75" style="2" customWidth="1"/>
    <col min="9" max="9" width="9.5" style="2" customWidth="1"/>
    <col min="10" max="10" width="8.75" style="2" customWidth="1"/>
    <col min="11" max="11" width="10.875" style="2" customWidth="1"/>
    <col min="12" max="12" width="8.75" style="2" customWidth="1"/>
    <col min="13" max="13" width="12" style="2" customWidth="1"/>
    <col min="14" max="14" width="10.625" style="2" customWidth="1"/>
    <col min="15" max="15" width="8.75" style="2" customWidth="1"/>
    <col min="16" max="16" width="9.5" style="2" customWidth="1"/>
    <col min="17" max="17" width="8.75" style="2" customWidth="1"/>
    <col min="18" max="18" width="10.375" style="2" customWidth="1"/>
    <col min="19" max="19" width="8.75" style="2" customWidth="1"/>
    <col min="20" max="20" width="8.75" style="65" customWidth="1"/>
    <col min="21" max="21" width="10.625" style="2" customWidth="1"/>
    <col min="22" max="22" width="11.25" style="2" customWidth="1"/>
    <col min="23" max="23" width="18.875" style="2" customWidth="1"/>
    <col min="24" max="24" width="10.625" style="2" customWidth="1"/>
    <col min="25" max="26" width="12.125" style="2" customWidth="1"/>
    <col min="27" max="16384" width="9" style="2"/>
  </cols>
  <sheetData>
    <row r="1" spans="1:52" ht="18.75" x14ac:dyDescent="0.25">
      <c r="A1" s="3"/>
      <c r="B1" s="3"/>
      <c r="C1" s="3"/>
      <c r="D1" s="69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5"/>
      <c r="W1" s="6" t="s">
        <v>13</v>
      </c>
      <c r="Y1" s="1"/>
    </row>
    <row r="2" spans="1:52" ht="18.75" x14ac:dyDescent="0.3">
      <c r="A2" s="3"/>
      <c r="B2" s="3"/>
      <c r="C2" s="3"/>
      <c r="D2" s="69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5"/>
      <c r="W2" s="8" t="s">
        <v>0</v>
      </c>
      <c r="Y2" s="1"/>
    </row>
    <row r="3" spans="1:52" ht="18.75" x14ac:dyDescent="0.3">
      <c r="A3" s="3"/>
      <c r="B3" s="3"/>
      <c r="C3" s="3"/>
      <c r="D3" s="69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5"/>
      <c r="W3" s="8" t="s">
        <v>19</v>
      </c>
      <c r="Y3" s="1"/>
    </row>
    <row r="4" spans="1:52" s="4" customFormat="1" ht="18.75" x14ac:dyDescent="0.3">
      <c r="A4" s="79" t="s">
        <v>384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13"/>
      <c r="Y4" s="13"/>
      <c r="Z4" s="13"/>
      <c r="AA4" s="13"/>
    </row>
    <row r="5" spans="1:52" s="4" customFormat="1" ht="18.75" x14ac:dyDescent="0.3">
      <c r="A5" s="84" t="s">
        <v>443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11"/>
      <c r="Y5" s="11"/>
      <c r="Z5" s="11"/>
      <c r="AA5" s="11"/>
      <c r="AB5" s="11"/>
    </row>
    <row r="6" spans="1:52" s="4" customFormat="1" ht="18.75" x14ac:dyDescent="0.3">
      <c r="A6" s="12"/>
      <c r="B6" s="12"/>
      <c r="C6" s="12"/>
      <c r="D6" s="70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70"/>
      <c r="U6" s="12"/>
      <c r="V6" s="12"/>
      <c r="W6" s="12"/>
      <c r="X6" s="12"/>
      <c r="Y6" s="12"/>
      <c r="Z6" s="12"/>
      <c r="AA6" s="12"/>
    </row>
    <row r="7" spans="1:52" s="4" customFormat="1" ht="18.75" x14ac:dyDescent="0.3">
      <c r="A7" s="84" t="s">
        <v>23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11"/>
      <c r="Y7" s="11"/>
      <c r="Z7" s="11"/>
      <c r="AA7" s="11"/>
    </row>
    <row r="8" spans="1:52" x14ac:dyDescent="0.25">
      <c r="A8" s="86" t="s">
        <v>15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7"/>
      <c r="Y8" s="7"/>
      <c r="Z8" s="7"/>
      <c r="AA8" s="7"/>
    </row>
    <row r="9" spans="1:52" x14ac:dyDescent="0.25">
      <c r="A9" s="10"/>
      <c r="B9" s="10"/>
      <c r="C9" s="10"/>
      <c r="D9" s="6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78"/>
      <c r="U9" s="10"/>
      <c r="V9" s="10"/>
      <c r="W9" s="10"/>
      <c r="X9" s="10"/>
      <c r="Y9" s="10"/>
      <c r="Z9" s="10"/>
      <c r="AA9" s="10"/>
    </row>
    <row r="10" spans="1:52" ht="18.75" x14ac:dyDescent="0.3">
      <c r="A10" s="87" t="s">
        <v>444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14"/>
      <c r="Y10" s="14"/>
      <c r="Z10" s="14"/>
      <c r="AA10" s="14"/>
    </row>
    <row r="11" spans="1:52" ht="18.75" x14ac:dyDescent="0.3">
      <c r="AA11" s="8"/>
    </row>
    <row r="12" spans="1:52" ht="18.75" x14ac:dyDescent="0.25">
      <c r="A12" s="85" t="s">
        <v>447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15"/>
      <c r="Y12" s="15"/>
      <c r="Z12" s="15"/>
      <c r="AA12" s="15"/>
    </row>
    <row r="13" spans="1:52" x14ac:dyDescent="0.25">
      <c r="A13" s="86" t="s">
        <v>16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7"/>
      <c r="Y13" s="7"/>
      <c r="Z13" s="7"/>
      <c r="AA13" s="7"/>
    </row>
    <row r="14" spans="1:52" ht="15.75" customHeight="1" x14ac:dyDescent="0.25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4"/>
      <c r="AU14" s="4"/>
      <c r="AV14" s="4"/>
      <c r="AW14" s="4"/>
      <c r="AX14" s="4"/>
    </row>
    <row r="15" spans="1:52" ht="53.25" customHeight="1" x14ac:dyDescent="0.25">
      <c r="A15" s="80" t="s">
        <v>14</v>
      </c>
      <c r="B15" s="83" t="s">
        <v>9</v>
      </c>
      <c r="C15" s="83" t="s">
        <v>4</v>
      </c>
      <c r="D15" s="94" t="s">
        <v>21</v>
      </c>
      <c r="E15" s="92" t="s">
        <v>445</v>
      </c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1" t="s">
        <v>446</v>
      </c>
      <c r="T15" s="91"/>
      <c r="U15" s="91"/>
      <c r="V15" s="91"/>
      <c r="W15" s="83" t="s">
        <v>5</v>
      </c>
      <c r="X15" s="17"/>
      <c r="Y15" s="17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3.5" customHeight="1" x14ac:dyDescent="0.25">
      <c r="A16" s="81"/>
      <c r="B16" s="83"/>
      <c r="C16" s="83"/>
      <c r="D16" s="95"/>
      <c r="E16" s="93" t="s">
        <v>6</v>
      </c>
      <c r="F16" s="93"/>
      <c r="G16" s="93"/>
      <c r="H16" s="93"/>
      <c r="I16" s="93"/>
      <c r="J16" s="93"/>
      <c r="K16" s="93"/>
      <c r="L16" s="93" t="s">
        <v>7</v>
      </c>
      <c r="M16" s="93"/>
      <c r="N16" s="93"/>
      <c r="O16" s="93"/>
      <c r="P16" s="93"/>
      <c r="Q16" s="93"/>
      <c r="R16" s="93"/>
      <c r="S16" s="91"/>
      <c r="T16" s="91"/>
      <c r="U16" s="91"/>
      <c r="V16" s="91"/>
      <c r="W16" s="83"/>
      <c r="X16" s="17"/>
      <c r="Y16" s="17"/>
      <c r="Z16" s="18"/>
      <c r="AA16" s="18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3.5" customHeight="1" x14ac:dyDescent="0.25">
      <c r="A17" s="81"/>
      <c r="B17" s="83"/>
      <c r="C17" s="83"/>
      <c r="D17" s="95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1"/>
      <c r="T17" s="91"/>
      <c r="U17" s="91"/>
      <c r="V17" s="91"/>
      <c r="W17" s="83"/>
      <c r="X17" s="17"/>
      <c r="Y17" s="17"/>
      <c r="Z17" s="18"/>
      <c r="AA17" s="18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43.5" customHeight="1" x14ac:dyDescent="0.25">
      <c r="A18" s="81"/>
      <c r="B18" s="83"/>
      <c r="C18" s="83"/>
      <c r="D18" s="95"/>
      <c r="E18" s="19" t="s">
        <v>11</v>
      </c>
      <c r="F18" s="93" t="s">
        <v>10</v>
      </c>
      <c r="G18" s="93"/>
      <c r="H18" s="93"/>
      <c r="I18" s="93"/>
      <c r="J18" s="93"/>
      <c r="K18" s="93"/>
      <c r="L18" s="19" t="s">
        <v>11</v>
      </c>
      <c r="M18" s="93" t="s">
        <v>10</v>
      </c>
      <c r="N18" s="93"/>
      <c r="O18" s="93"/>
      <c r="P18" s="93"/>
      <c r="Q18" s="93"/>
      <c r="R18" s="93"/>
      <c r="S18" s="89" t="s">
        <v>11</v>
      </c>
      <c r="T18" s="90"/>
      <c r="U18" s="89" t="s">
        <v>10</v>
      </c>
      <c r="V18" s="90"/>
      <c r="W18" s="83"/>
      <c r="X18" s="17"/>
      <c r="Y18" s="17"/>
      <c r="Z18" s="18"/>
      <c r="AA18" s="18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71.25" customHeight="1" x14ac:dyDescent="0.25">
      <c r="A19" s="82"/>
      <c r="B19" s="83"/>
      <c r="C19" s="83"/>
      <c r="D19" s="96"/>
      <c r="E19" s="23" t="s">
        <v>20</v>
      </c>
      <c r="F19" s="23" t="s">
        <v>20</v>
      </c>
      <c r="G19" s="9" t="s">
        <v>2</v>
      </c>
      <c r="H19" s="9" t="s">
        <v>3</v>
      </c>
      <c r="I19" s="9" t="s">
        <v>12</v>
      </c>
      <c r="J19" s="9" t="s">
        <v>1</v>
      </c>
      <c r="K19" s="9" t="s">
        <v>8</v>
      </c>
      <c r="L19" s="23" t="s">
        <v>20</v>
      </c>
      <c r="M19" s="23" t="s">
        <v>20</v>
      </c>
      <c r="N19" s="9" t="s">
        <v>2</v>
      </c>
      <c r="O19" s="9" t="s">
        <v>3</v>
      </c>
      <c r="P19" s="9" t="s">
        <v>12</v>
      </c>
      <c r="Q19" s="9" t="s">
        <v>1</v>
      </c>
      <c r="R19" s="9" t="s">
        <v>8</v>
      </c>
      <c r="S19" s="22" t="s">
        <v>22</v>
      </c>
      <c r="T19" s="167" t="s">
        <v>17</v>
      </c>
      <c r="U19" s="22" t="s">
        <v>22</v>
      </c>
      <c r="V19" s="20" t="s">
        <v>17</v>
      </c>
      <c r="W19" s="83"/>
      <c r="X19" s="17"/>
      <c r="Y19" s="17"/>
      <c r="Z19" s="18"/>
      <c r="AA19" s="18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x14ac:dyDescent="0.25">
      <c r="A20" s="21">
        <v>1</v>
      </c>
      <c r="B20" s="21">
        <v>2</v>
      </c>
      <c r="C20" s="21">
        <v>3</v>
      </c>
      <c r="D20" s="71">
        <v>4</v>
      </c>
      <c r="E20" s="21">
        <v>5</v>
      </c>
      <c r="F20" s="21">
        <f t="shared" ref="F20:W20" si="0">E20+1</f>
        <v>6</v>
      </c>
      <c r="G20" s="21">
        <f t="shared" si="0"/>
        <v>7</v>
      </c>
      <c r="H20" s="21">
        <f t="shared" si="0"/>
        <v>8</v>
      </c>
      <c r="I20" s="21">
        <f t="shared" si="0"/>
        <v>9</v>
      </c>
      <c r="J20" s="21">
        <f t="shared" si="0"/>
        <v>10</v>
      </c>
      <c r="K20" s="21">
        <f t="shared" si="0"/>
        <v>11</v>
      </c>
      <c r="L20" s="21">
        <f t="shared" si="0"/>
        <v>12</v>
      </c>
      <c r="M20" s="21">
        <f t="shared" si="0"/>
        <v>13</v>
      </c>
      <c r="N20" s="21">
        <f t="shared" si="0"/>
        <v>14</v>
      </c>
      <c r="O20" s="21">
        <f t="shared" si="0"/>
        <v>15</v>
      </c>
      <c r="P20" s="21">
        <f t="shared" si="0"/>
        <v>16</v>
      </c>
      <c r="Q20" s="21">
        <f t="shared" si="0"/>
        <v>17</v>
      </c>
      <c r="R20" s="21">
        <f t="shared" si="0"/>
        <v>18</v>
      </c>
      <c r="S20" s="21">
        <f t="shared" si="0"/>
        <v>19</v>
      </c>
      <c r="T20" s="168">
        <f t="shared" si="0"/>
        <v>20</v>
      </c>
      <c r="U20" s="21">
        <f t="shared" si="0"/>
        <v>21</v>
      </c>
      <c r="V20" s="21">
        <f t="shared" si="0"/>
        <v>22</v>
      </c>
      <c r="W20" s="21">
        <f t="shared" si="0"/>
        <v>23</v>
      </c>
      <c r="X20" s="17"/>
      <c r="Y20" s="17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31.5" x14ac:dyDescent="0.25">
      <c r="A21" s="25" t="s">
        <v>149</v>
      </c>
      <c r="B21" s="27" t="s">
        <v>18</v>
      </c>
      <c r="C21" s="26" t="s">
        <v>24</v>
      </c>
      <c r="D21" s="116">
        <f>IF(NOT(SUM(D24:D29)=0),SUM(D24:D29),"нд")</f>
        <v>100.63800000000001</v>
      </c>
      <c r="E21" s="127" t="str">
        <f t="shared" ref="E21:S21" si="1">IF(NOT(SUM(E24:E29)=0),SUM(E24:E29),"нд")</f>
        <v>нд</v>
      </c>
      <c r="F21" s="127">
        <f t="shared" si="1"/>
        <v>13.899000000000001</v>
      </c>
      <c r="G21" s="127">
        <f t="shared" si="1"/>
        <v>2</v>
      </c>
      <c r="H21" s="127" t="str">
        <f t="shared" si="1"/>
        <v>нд</v>
      </c>
      <c r="I21" s="127" t="str">
        <f t="shared" si="1"/>
        <v>нд</v>
      </c>
      <c r="J21" s="127" t="str">
        <f t="shared" si="1"/>
        <v>нд</v>
      </c>
      <c r="K21" s="128">
        <f t="shared" si="1"/>
        <v>2</v>
      </c>
      <c r="L21" s="127" t="str">
        <f t="shared" si="1"/>
        <v>нд</v>
      </c>
      <c r="M21" s="127">
        <f t="shared" si="1"/>
        <v>12.943999999999999</v>
      </c>
      <c r="N21" s="127">
        <f t="shared" si="1"/>
        <v>1.26</v>
      </c>
      <c r="O21" s="127" t="str">
        <f t="shared" si="1"/>
        <v>нд</v>
      </c>
      <c r="P21" s="127" t="str">
        <f t="shared" si="1"/>
        <v>нд</v>
      </c>
      <c r="Q21" s="127" t="str">
        <f t="shared" si="1"/>
        <v>нд</v>
      </c>
      <c r="R21" s="128">
        <f t="shared" si="1"/>
        <v>2</v>
      </c>
      <c r="S21" s="127" t="str">
        <f>IF(NOT(SUM(S24:S29)=0),SUM(S24:S29),"нд")</f>
        <v>нд</v>
      </c>
      <c r="T21" s="169" t="str">
        <f>IF(NOT(IFERROR(ROUND((L21-E21)/E21*100,2),"нд")=0),IFERROR(ROUND((L21-E21)/E21*100,2),"нд"),"нд")</f>
        <v>нд</v>
      </c>
      <c r="U21" s="127">
        <f t="shared" ref="U21" si="2">IF(NOT(SUM(U24:U29)=0),SUM(U24:U29),"нд")</f>
        <v>-0.95499999999999963</v>
      </c>
      <c r="V21" s="169">
        <f>IF(NOT(IFERROR(ROUND((M21-F21)/F21*100,2),"нд")=0),IFERROR(ROUND((M21-F21)/F21*100,2),"нд"),"нд")</f>
        <v>-6.87</v>
      </c>
      <c r="W21" s="26" t="s">
        <v>383</v>
      </c>
      <c r="X21" s="62">
        <f>U22+U23</f>
        <v>-0.95499999999999963</v>
      </c>
      <c r="Y21" s="62" t="e">
        <f>U25+U27+U29</f>
        <v>#VALUE!</v>
      </c>
      <c r="Z21" s="62" t="e">
        <f>U72+U180+U190</f>
        <v>#VALUE!</v>
      </c>
    </row>
    <row r="22" spans="1:52" ht="15.75" customHeight="1" x14ac:dyDescent="0.25">
      <c r="A22" s="28"/>
      <c r="B22" s="29" t="s">
        <v>30</v>
      </c>
      <c r="C22" s="24" t="s">
        <v>24</v>
      </c>
      <c r="D22" s="117">
        <f t="shared" ref="D22:S22" si="3">IF(NOT(SUM(D34,D78,D132,D165,D188,D194,D211)=0),SUM(D34,D78,D132,D165,D188,D194,D211),"нд")</f>
        <v>53.543000000000006</v>
      </c>
      <c r="E22" s="129" t="str">
        <f t="shared" si="3"/>
        <v>нд</v>
      </c>
      <c r="F22" s="129">
        <f t="shared" si="3"/>
        <v>10.957000000000001</v>
      </c>
      <c r="G22" s="129" t="str">
        <f t="shared" si="3"/>
        <v>нд</v>
      </c>
      <c r="H22" s="129" t="str">
        <f t="shared" si="3"/>
        <v>нд</v>
      </c>
      <c r="I22" s="129" t="str">
        <f t="shared" si="3"/>
        <v>нд</v>
      </c>
      <c r="J22" s="129" t="str">
        <f t="shared" si="3"/>
        <v>нд</v>
      </c>
      <c r="K22" s="159">
        <f t="shared" si="3"/>
        <v>2</v>
      </c>
      <c r="L22" s="129" t="str">
        <f t="shared" si="3"/>
        <v>нд</v>
      </c>
      <c r="M22" s="129">
        <f t="shared" si="3"/>
        <v>11.081</v>
      </c>
      <c r="N22" s="129" t="str">
        <f t="shared" si="3"/>
        <v>нд</v>
      </c>
      <c r="O22" s="129" t="str">
        <f t="shared" si="3"/>
        <v>нд</v>
      </c>
      <c r="P22" s="129" t="str">
        <f t="shared" si="3"/>
        <v>нд</v>
      </c>
      <c r="Q22" s="129" t="str">
        <f t="shared" si="3"/>
        <v>нд</v>
      </c>
      <c r="R22" s="159">
        <f t="shared" si="3"/>
        <v>2</v>
      </c>
      <c r="S22" s="129" t="str">
        <f t="shared" si="3"/>
        <v>нд</v>
      </c>
      <c r="T22" s="170" t="str">
        <f t="shared" ref="T22:T85" si="4">IF(NOT(IFERROR(ROUND((L22-E22)/E22*100,2),"нд")=0),IFERROR(ROUND((L22-E22)/E22*100,2),"нд"),"нд")</f>
        <v>нд</v>
      </c>
      <c r="U22" s="117">
        <f t="shared" ref="U22" si="5">IF(NOT(SUM(U34,U78,U132,U165,U188,U194,U211)=0),SUM(U34,U78,U132,U165,U188,U194,U211),"нд")</f>
        <v>0.12400000000000055</v>
      </c>
      <c r="V22" s="170">
        <f t="shared" ref="V22:V85" si="6">IF(NOT(IFERROR(ROUND((M22-F22)/F22*100,2),"нд")=0),IFERROR(ROUND((M22-F22)/F22*100,2),"нд"),"нд")</f>
        <v>1.1299999999999999</v>
      </c>
      <c r="W22" s="24" t="s">
        <v>383</v>
      </c>
    </row>
    <row r="23" spans="1:52" ht="16.5" customHeight="1" x14ac:dyDescent="0.25">
      <c r="A23" s="36"/>
      <c r="B23" s="39" t="s">
        <v>66</v>
      </c>
      <c r="C23" s="38" t="s">
        <v>24</v>
      </c>
      <c r="D23" s="75">
        <f>IF(NOT(SUM(D36,D40,D45,D71,D90,D175,D183,D205,D217)=0),SUM(D36,D40,D45,D71,D90,D175,D183,D205,D217),"нд")</f>
        <v>47.095000000000006</v>
      </c>
      <c r="E23" s="75" t="str">
        <f t="shared" ref="E23:T23" si="7">IF(NOT(SUM(E36,E40,E45,E71,E90,E175,E183,E205,E217)=0),SUM(E36,E40,E45,E71,E90,E175,E183,E205,E217),"нд")</f>
        <v>нд</v>
      </c>
      <c r="F23" s="75">
        <f t="shared" si="7"/>
        <v>2.9420000000000002</v>
      </c>
      <c r="G23" s="75">
        <f t="shared" si="7"/>
        <v>2</v>
      </c>
      <c r="H23" s="75" t="str">
        <f t="shared" si="7"/>
        <v>нд</v>
      </c>
      <c r="I23" s="75" t="str">
        <f t="shared" si="7"/>
        <v>нд</v>
      </c>
      <c r="J23" s="75" t="str">
        <f t="shared" si="7"/>
        <v>нд</v>
      </c>
      <c r="K23" s="75" t="str">
        <f t="shared" si="7"/>
        <v>нд</v>
      </c>
      <c r="L23" s="75" t="str">
        <f t="shared" si="7"/>
        <v>нд</v>
      </c>
      <c r="M23" s="75">
        <f t="shared" si="7"/>
        <v>1.863</v>
      </c>
      <c r="N23" s="75">
        <f t="shared" si="7"/>
        <v>1.26</v>
      </c>
      <c r="O23" s="75" t="str">
        <f t="shared" si="7"/>
        <v>нд</v>
      </c>
      <c r="P23" s="75" t="str">
        <f t="shared" si="7"/>
        <v>нд</v>
      </c>
      <c r="Q23" s="75" t="str">
        <f t="shared" si="7"/>
        <v>нд</v>
      </c>
      <c r="R23" s="75" t="str">
        <f t="shared" si="7"/>
        <v>нд</v>
      </c>
      <c r="S23" s="75" t="str">
        <f t="shared" si="7"/>
        <v>нд</v>
      </c>
      <c r="T23" s="77" t="str">
        <f t="shared" si="4"/>
        <v>нд</v>
      </c>
      <c r="U23" s="75">
        <f>IF(NOT(SUM(U36,U40,U45,U71,U90,U175,U183,U205,U217)=0),SUM(U36,U40,U45,U71,U90,U175,U183,U205,U217),"нд")</f>
        <v>-1.0790000000000002</v>
      </c>
      <c r="V23" s="77">
        <f t="shared" si="6"/>
        <v>-36.68</v>
      </c>
      <c r="W23" s="38" t="s">
        <v>383</v>
      </c>
    </row>
    <row r="24" spans="1:52" ht="31.15" customHeight="1" x14ac:dyDescent="0.25">
      <c r="A24" s="25" t="s">
        <v>150</v>
      </c>
      <c r="B24" s="27" t="s">
        <v>151</v>
      </c>
      <c r="C24" s="26" t="s">
        <v>24</v>
      </c>
      <c r="D24" s="116">
        <f>D31</f>
        <v>12.51</v>
      </c>
      <c r="E24" s="127" t="str">
        <f t="shared" ref="E24:S24" si="8">E31</f>
        <v>нд</v>
      </c>
      <c r="F24" s="127">
        <f t="shared" si="8"/>
        <v>2.9420000000000002</v>
      </c>
      <c r="G24" s="127">
        <f t="shared" si="8"/>
        <v>2</v>
      </c>
      <c r="H24" s="127" t="str">
        <f t="shared" si="8"/>
        <v>нд</v>
      </c>
      <c r="I24" s="127" t="str">
        <f t="shared" si="8"/>
        <v>нд</v>
      </c>
      <c r="J24" s="127" t="str">
        <f t="shared" si="8"/>
        <v>нд</v>
      </c>
      <c r="K24" s="127" t="str">
        <f t="shared" si="8"/>
        <v>нд</v>
      </c>
      <c r="L24" s="127" t="str">
        <f t="shared" si="8"/>
        <v>нд</v>
      </c>
      <c r="M24" s="127">
        <f t="shared" si="8"/>
        <v>1.863</v>
      </c>
      <c r="N24" s="127">
        <f t="shared" si="8"/>
        <v>1.26</v>
      </c>
      <c r="O24" s="127" t="str">
        <f t="shared" si="8"/>
        <v>нд</v>
      </c>
      <c r="P24" s="127" t="str">
        <f t="shared" si="8"/>
        <v>нд</v>
      </c>
      <c r="Q24" s="127" t="str">
        <f t="shared" si="8"/>
        <v>нд</v>
      </c>
      <c r="R24" s="127" t="str">
        <f t="shared" si="8"/>
        <v>нд</v>
      </c>
      <c r="S24" s="127" t="str">
        <f t="shared" si="8"/>
        <v>нд</v>
      </c>
      <c r="T24" s="169" t="str">
        <f t="shared" si="4"/>
        <v>нд</v>
      </c>
      <c r="U24" s="127">
        <f t="shared" ref="U24" si="9">U31</f>
        <v>-1.0790000000000002</v>
      </c>
      <c r="V24" s="169">
        <f t="shared" si="6"/>
        <v>-36.68</v>
      </c>
      <c r="W24" s="26" t="s">
        <v>383</v>
      </c>
    </row>
    <row r="25" spans="1:52" ht="46.9" customHeight="1" x14ac:dyDescent="0.25">
      <c r="A25" s="25" t="s">
        <v>152</v>
      </c>
      <c r="B25" s="27" t="s">
        <v>153</v>
      </c>
      <c r="C25" s="26" t="s">
        <v>24</v>
      </c>
      <c r="D25" s="116">
        <f t="shared" ref="D25:S25" si="10">D73</f>
        <v>64.210999999999999</v>
      </c>
      <c r="E25" s="127" t="str">
        <f t="shared" si="10"/>
        <v>нд</v>
      </c>
      <c r="F25" s="127">
        <f t="shared" si="10"/>
        <v>10.957000000000001</v>
      </c>
      <c r="G25" s="127" t="str">
        <f t="shared" si="10"/>
        <v>нд</v>
      </c>
      <c r="H25" s="127" t="str">
        <f t="shared" si="10"/>
        <v>нд</v>
      </c>
      <c r="I25" s="127" t="str">
        <f t="shared" si="10"/>
        <v>нд</v>
      </c>
      <c r="J25" s="127" t="str">
        <f t="shared" si="10"/>
        <v>нд</v>
      </c>
      <c r="K25" s="127">
        <f t="shared" si="10"/>
        <v>2</v>
      </c>
      <c r="L25" s="127" t="str">
        <f t="shared" si="10"/>
        <v>нд</v>
      </c>
      <c r="M25" s="127">
        <f t="shared" si="10"/>
        <v>11.081</v>
      </c>
      <c r="N25" s="127" t="str">
        <f t="shared" si="10"/>
        <v>нд</v>
      </c>
      <c r="O25" s="127" t="str">
        <f t="shared" si="10"/>
        <v>нд</v>
      </c>
      <c r="P25" s="127" t="str">
        <f t="shared" si="10"/>
        <v>нд</v>
      </c>
      <c r="Q25" s="127" t="str">
        <f t="shared" si="10"/>
        <v>нд</v>
      </c>
      <c r="R25" s="128">
        <f t="shared" si="10"/>
        <v>2</v>
      </c>
      <c r="S25" s="127" t="str">
        <f t="shared" si="10"/>
        <v>нд</v>
      </c>
      <c r="T25" s="169" t="str">
        <f t="shared" si="4"/>
        <v>нд</v>
      </c>
      <c r="U25" s="127">
        <f t="shared" ref="U25" si="11">U73</f>
        <v>0.12400000000000055</v>
      </c>
      <c r="V25" s="169">
        <f t="shared" si="6"/>
        <v>1.1299999999999999</v>
      </c>
      <c r="W25" s="26" t="s">
        <v>383</v>
      </c>
    </row>
    <row r="26" spans="1:52" ht="78.75" customHeight="1" x14ac:dyDescent="0.25">
      <c r="A26" s="25" t="s">
        <v>154</v>
      </c>
      <c r="B26" s="27" t="s">
        <v>155</v>
      </c>
      <c r="C26" s="26" t="s">
        <v>24</v>
      </c>
      <c r="D26" s="116" t="str">
        <f t="shared" ref="D26:S26" si="12">D177</f>
        <v>нд</v>
      </c>
      <c r="E26" s="127" t="str">
        <f t="shared" si="12"/>
        <v>нд</v>
      </c>
      <c r="F26" s="127" t="str">
        <f t="shared" si="12"/>
        <v>нд</v>
      </c>
      <c r="G26" s="127" t="str">
        <f t="shared" si="12"/>
        <v>нд</v>
      </c>
      <c r="H26" s="127" t="str">
        <f t="shared" si="12"/>
        <v>нд</v>
      </c>
      <c r="I26" s="127" t="str">
        <f t="shared" si="12"/>
        <v>нд</v>
      </c>
      <c r="J26" s="127" t="str">
        <f t="shared" si="12"/>
        <v>нд</v>
      </c>
      <c r="K26" s="127" t="str">
        <f t="shared" si="12"/>
        <v>нд</v>
      </c>
      <c r="L26" s="127" t="str">
        <f t="shared" si="12"/>
        <v>нд</v>
      </c>
      <c r="M26" s="127" t="str">
        <f t="shared" si="12"/>
        <v>нд</v>
      </c>
      <c r="N26" s="127" t="str">
        <f t="shared" si="12"/>
        <v>нд</v>
      </c>
      <c r="O26" s="127" t="str">
        <f t="shared" si="12"/>
        <v>нд</v>
      </c>
      <c r="P26" s="127" t="str">
        <f t="shared" si="12"/>
        <v>нд</v>
      </c>
      <c r="Q26" s="127" t="str">
        <f t="shared" si="12"/>
        <v>нд</v>
      </c>
      <c r="R26" s="127" t="str">
        <f t="shared" si="12"/>
        <v>нд</v>
      </c>
      <c r="S26" s="127" t="str">
        <f t="shared" si="12"/>
        <v>нд</v>
      </c>
      <c r="T26" s="169" t="str">
        <f t="shared" si="4"/>
        <v>нд</v>
      </c>
      <c r="U26" s="127" t="str">
        <f t="shared" ref="U26" si="13">U177</f>
        <v>нд</v>
      </c>
      <c r="V26" s="169" t="str">
        <f t="shared" si="6"/>
        <v>нд</v>
      </c>
      <c r="W26" s="26" t="s">
        <v>383</v>
      </c>
    </row>
    <row r="27" spans="1:52" ht="46.9" customHeight="1" x14ac:dyDescent="0.25">
      <c r="A27" s="25" t="s">
        <v>156</v>
      </c>
      <c r="B27" s="27" t="s">
        <v>157</v>
      </c>
      <c r="C27" s="26" t="s">
        <v>24</v>
      </c>
      <c r="D27" s="116">
        <f t="shared" ref="D27:S27" si="14">D182</f>
        <v>9.2140000000000004</v>
      </c>
      <c r="E27" s="127" t="str">
        <f t="shared" si="14"/>
        <v>нд</v>
      </c>
      <c r="F27" s="127" t="str">
        <f t="shared" si="14"/>
        <v>нд</v>
      </c>
      <c r="G27" s="127" t="str">
        <f t="shared" si="14"/>
        <v>нд</v>
      </c>
      <c r="H27" s="127" t="str">
        <f t="shared" si="14"/>
        <v>нд</v>
      </c>
      <c r="I27" s="127" t="str">
        <f t="shared" si="14"/>
        <v>нд</v>
      </c>
      <c r="J27" s="127" t="str">
        <f t="shared" si="14"/>
        <v>нд</v>
      </c>
      <c r="K27" s="127" t="str">
        <f t="shared" si="14"/>
        <v>нд</v>
      </c>
      <c r="L27" s="127" t="str">
        <f t="shared" si="14"/>
        <v>нд</v>
      </c>
      <c r="M27" s="127" t="str">
        <f t="shared" si="14"/>
        <v>нд</v>
      </c>
      <c r="N27" s="127" t="str">
        <f t="shared" si="14"/>
        <v>нд</v>
      </c>
      <c r="O27" s="127" t="str">
        <f t="shared" si="14"/>
        <v>нд</v>
      </c>
      <c r="P27" s="127" t="str">
        <f t="shared" si="14"/>
        <v>нд</v>
      </c>
      <c r="Q27" s="127" t="str">
        <f t="shared" si="14"/>
        <v>нд</v>
      </c>
      <c r="R27" s="127" t="str">
        <f t="shared" si="14"/>
        <v>нд</v>
      </c>
      <c r="S27" s="127" t="str">
        <f t="shared" si="14"/>
        <v>нд</v>
      </c>
      <c r="T27" s="169" t="str">
        <f t="shared" si="4"/>
        <v>нд</v>
      </c>
      <c r="U27" s="127" t="str">
        <f t="shared" ref="U27" si="15">U182</f>
        <v>нд</v>
      </c>
      <c r="V27" s="169" t="str">
        <f t="shared" si="6"/>
        <v>нд</v>
      </c>
      <c r="W27" s="26" t="s">
        <v>383</v>
      </c>
    </row>
    <row r="28" spans="1:52" ht="46.9" customHeight="1" x14ac:dyDescent="0.25">
      <c r="A28" s="25" t="s">
        <v>158</v>
      </c>
      <c r="B28" s="27" t="s">
        <v>159</v>
      </c>
      <c r="C28" s="26" t="s">
        <v>24</v>
      </c>
      <c r="D28" s="116" t="str">
        <f t="shared" ref="D28:S28" si="16">D190</f>
        <v>нд</v>
      </c>
      <c r="E28" s="127" t="str">
        <f t="shared" si="16"/>
        <v>нд</v>
      </c>
      <c r="F28" s="127" t="str">
        <f t="shared" si="16"/>
        <v>нд</v>
      </c>
      <c r="G28" s="127" t="str">
        <f t="shared" si="16"/>
        <v>нд</v>
      </c>
      <c r="H28" s="127" t="str">
        <f t="shared" si="16"/>
        <v>нд</v>
      </c>
      <c r="I28" s="127" t="str">
        <f t="shared" si="16"/>
        <v>нд</v>
      </c>
      <c r="J28" s="127" t="str">
        <f t="shared" si="16"/>
        <v>нд</v>
      </c>
      <c r="K28" s="127" t="str">
        <f t="shared" si="16"/>
        <v>нд</v>
      </c>
      <c r="L28" s="127" t="str">
        <f t="shared" si="16"/>
        <v>нд</v>
      </c>
      <c r="M28" s="127" t="str">
        <f t="shared" si="16"/>
        <v>нд</v>
      </c>
      <c r="N28" s="127" t="str">
        <f t="shared" si="16"/>
        <v>нд</v>
      </c>
      <c r="O28" s="127" t="str">
        <f t="shared" si="16"/>
        <v>нд</v>
      </c>
      <c r="P28" s="127" t="str">
        <f t="shared" si="16"/>
        <v>нд</v>
      </c>
      <c r="Q28" s="127" t="str">
        <f t="shared" si="16"/>
        <v>нд</v>
      </c>
      <c r="R28" s="127" t="str">
        <f t="shared" si="16"/>
        <v>нд</v>
      </c>
      <c r="S28" s="127" t="str">
        <f t="shared" si="16"/>
        <v>нд</v>
      </c>
      <c r="T28" s="169" t="str">
        <f t="shared" si="4"/>
        <v>нд</v>
      </c>
      <c r="U28" s="127" t="str">
        <f t="shared" ref="U28" si="17">U190</f>
        <v>нд</v>
      </c>
      <c r="V28" s="169" t="str">
        <f t="shared" si="6"/>
        <v>нд</v>
      </c>
      <c r="W28" s="26" t="s">
        <v>383</v>
      </c>
    </row>
    <row r="29" spans="1:52" ht="31.15" customHeight="1" x14ac:dyDescent="0.25">
      <c r="A29" s="25" t="s">
        <v>160</v>
      </c>
      <c r="B29" s="27" t="s">
        <v>161</v>
      </c>
      <c r="C29" s="26" t="s">
        <v>24</v>
      </c>
      <c r="D29" s="116">
        <f t="shared" ref="D29:S29" si="18">D192</f>
        <v>14.702999999999999</v>
      </c>
      <c r="E29" s="127" t="str">
        <f t="shared" si="18"/>
        <v>нд</v>
      </c>
      <c r="F29" s="127" t="str">
        <f t="shared" si="18"/>
        <v>нд</v>
      </c>
      <c r="G29" s="127" t="str">
        <f t="shared" si="18"/>
        <v>нд</v>
      </c>
      <c r="H29" s="127" t="str">
        <f t="shared" si="18"/>
        <v>нд</v>
      </c>
      <c r="I29" s="127" t="str">
        <f t="shared" si="18"/>
        <v>нд</v>
      </c>
      <c r="J29" s="127" t="str">
        <f t="shared" si="18"/>
        <v>нд</v>
      </c>
      <c r="K29" s="127" t="str">
        <f t="shared" si="18"/>
        <v>нд</v>
      </c>
      <c r="L29" s="127" t="str">
        <f t="shared" si="18"/>
        <v>нд</v>
      </c>
      <c r="M29" s="127" t="str">
        <f t="shared" si="18"/>
        <v>нд</v>
      </c>
      <c r="N29" s="127" t="str">
        <f t="shared" si="18"/>
        <v>нд</v>
      </c>
      <c r="O29" s="127" t="str">
        <f t="shared" si="18"/>
        <v>нд</v>
      </c>
      <c r="P29" s="127" t="str">
        <f t="shared" si="18"/>
        <v>нд</v>
      </c>
      <c r="Q29" s="127" t="str">
        <f t="shared" si="18"/>
        <v>нд</v>
      </c>
      <c r="R29" s="127" t="str">
        <f t="shared" si="18"/>
        <v>нд</v>
      </c>
      <c r="S29" s="127" t="str">
        <f t="shared" si="18"/>
        <v>нд</v>
      </c>
      <c r="T29" s="169" t="str">
        <f t="shared" si="4"/>
        <v>нд</v>
      </c>
      <c r="U29" s="127" t="str">
        <f t="shared" ref="U29" si="19">U192</f>
        <v>нд</v>
      </c>
      <c r="V29" s="169" t="str">
        <f t="shared" si="6"/>
        <v>нд</v>
      </c>
      <c r="W29" s="26" t="s">
        <v>383</v>
      </c>
    </row>
    <row r="30" spans="1:52" x14ac:dyDescent="0.25">
      <c r="A30" s="42" t="s">
        <v>162</v>
      </c>
      <c r="B30" s="43" t="s">
        <v>163</v>
      </c>
      <c r="C30" s="44" t="s">
        <v>24</v>
      </c>
      <c r="D30" s="118">
        <f>D21</f>
        <v>100.63800000000001</v>
      </c>
      <c r="E30" s="118" t="str">
        <f t="shared" ref="E30:S30" si="20">E21</f>
        <v>нд</v>
      </c>
      <c r="F30" s="118">
        <f t="shared" si="20"/>
        <v>13.899000000000001</v>
      </c>
      <c r="G30" s="160">
        <f t="shared" si="20"/>
        <v>2</v>
      </c>
      <c r="H30" s="118" t="str">
        <f t="shared" si="20"/>
        <v>нд</v>
      </c>
      <c r="I30" s="118" t="str">
        <f t="shared" si="20"/>
        <v>нд</v>
      </c>
      <c r="J30" s="118" t="str">
        <f t="shared" si="20"/>
        <v>нд</v>
      </c>
      <c r="K30" s="118">
        <f t="shared" si="20"/>
        <v>2</v>
      </c>
      <c r="L30" s="118" t="str">
        <f t="shared" si="20"/>
        <v>нд</v>
      </c>
      <c r="M30" s="118">
        <f t="shared" si="20"/>
        <v>12.943999999999999</v>
      </c>
      <c r="N30" s="118">
        <f t="shared" si="20"/>
        <v>1.26</v>
      </c>
      <c r="O30" s="118" t="str">
        <f t="shared" si="20"/>
        <v>нд</v>
      </c>
      <c r="P30" s="118" t="str">
        <f t="shared" si="20"/>
        <v>нд</v>
      </c>
      <c r="Q30" s="118" t="str">
        <f t="shared" si="20"/>
        <v>нд</v>
      </c>
      <c r="R30" s="118">
        <f t="shared" si="20"/>
        <v>2</v>
      </c>
      <c r="S30" s="118" t="str">
        <f t="shared" si="20"/>
        <v>нд</v>
      </c>
      <c r="T30" s="171" t="str">
        <f t="shared" si="4"/>
        <v>нд</v>
      </c>
      <c r="U30" s="118">
        <f t="shared" ref="U30" si="21">U21</f>
        <v>-0.95499999999999963</v>
      </c>
      <c r="V30" s="171">
        <f t="shared" si="6"/>
        <v>-6.87</v>
      </c>
      <c r="W30" s="44" t="s">
        <v>25</v>
      </c>
    </row>
    <row r="31" spans="1:52" ht="31.5" x14ac:dyDescent="0.25">
      <c r="A31" s="45" t="s">
        <v>26</v>
      </c>
      <c r="B31" s="46" t="s">
        <v>164</v>
      </c>
      <c r="C31" s="47" t="s">
        <v>24</v>
      </c>
      <c r="D31" s="119">
        <f t="shared" ref="D31:S31" si="22">IF(NOT(SUM(D32,D47,D52,D67)=0),SUM(D32,D47,D52,D67),"нд")</f>
        <v>12.51</v>
      </c>
      <c r="E31" s="130" t="str">
        <f t="shared" si="22"/>
        <v>нд</v>
      </c>
      <c r="F31" s="130">
        <f t="shared" si="22"/>
        <v>2.9420000000000002</v>
      </c>
      <c r="G31" s="130">
        <f t="shared" si="22"/>
        <v>2</v>
      </c>
      <c r="H31" s="130" t="str">
        <f t="shared" si="22"/>
        <v>нд</v>
      </c>
      <c r="I31" s="130" t="str">
        <f t="shared" si="22"/>
        <v>нд</v>
      </c>
      <c r="J31" s="130" t="str">
        <f t="shared" si="22"/>
        <v>нд</v>
      </c>
      <c r="K31" s="130" t="str">
        <f t="shared" si="22"/>
        <v>нд</v>
      </c>
      <c r="L31" s="130" t="str">
        <f t="shared" si="22"/>
        <v>нд</v>
      </c>
      <c r="M31" s="130">
        <f t="shared" si="22"/>
        <v>1.863</v>
      </c>
      <c r="N31" s="130">
        <f t="shared" si="22"/>
        <v>1.26</v>
      </c>
      <c r="O31" s="130" t="str">
        <f t="shared" si="22"/>
        <v>нд</v>
      </c>
      <c r="P31" s="130" t="str">
        <f t="shared" si="22"/>
        <v>нд</v>
      </c>
      <c r="Q31" s="130" t="str">
        <f t="shared" si="22"/>
        <v>нд</v>
      </c>
      <c r="R31" s="130" t="str">
        <f t="shared" si="22"/>
        <v>нд</v>
      </c>
      <c r="S31" s="130" t="str">
        <f t="shared" si="22"/>
        <v>нд</v>
      </c>
      <c r="T31" s="172" t="str">
        <f t="shared" si="4"/>
        <v>нд</v>
      </c>
      <c r="U31" s="130">
        <f>IF(NOT(SUM(U32,U47,U52,U67)=0),SUM(U32,U47,U52,U67),"нд")</f>
        <v>-1.0790000000000002</v>
      </c>
      <c r="V31" s="172">
        <f t="shared" si="6"/>
        <v>-36.68</v>
      </c>
      <c r="W31" s="47" t="s">
        <v>383</v>
      </c>
    </row>
    <row r="32" spans="1:52" ht="47.25" x14ac:dyDescent="0.25">
      <c r="A32" s="48" t="s">
        <v>27</v>
      </c>
      <c r="B32" s="49" t="s">
        <v>165</v>
      </c>
      <c r="C32" s="50" t="s">
        <v>24</v>
      </c>
      <c r="D32" s="120">
        <f>IF(NOT(SUM(D33,D39,D44)=0),SUM(D33,D39,D44),"нд")</f>
        <v>12.285</v>
      </c>
      <c r="E32" s="131" t="str">
        <f t="shared" ref="E32:S32" si="23">IF(NOT(SUM(E33,E39,E44)=0),SUM(E33,E39,E44),"нд")</f>
        <v>нд</v>
      </c>
      <c r="F32" s="131">
        <f t="shared" si="23"/>
        <v>2.9420000000000002</v>
      </c>
      <c r="G32" s="131">
        <f t="shared" si="23"/>
        <v>2</v>
      </c>
      <c r="H32" s="131" t="str">
        <f t="shared" si="23"/>
        <v>нд</v>
      </c>
      <c r="I32" s="131" t="str">
        <f t="shared" si="23"/>
        <v>нд</v>
      </c>
      <c r="J32" s="131" t="str">
        <f t="shared" si="23"/>
        <v>нд</v>
      </c>
      <c r="K32" s="131" t="str">
        <f t="shared" si="23"/>
        <v>нд</v>
      </c>
      <c r="L32" s="131" t="str">
        <f t="shared" si="23"/>
        <v>нд</v>
      </c>
      <c r="M32" s="131">
        <f t="shared" si="23"/>
        <v>1.863</v>
      </c>
      <c r="N32" s="131">
        <f t="shared" si="23"/>
        <v>1.26</v>
      </c>
      <c r="O32" s="131" t="str">
        <f t="shared" si="23"/>
        <v>нд</v>
      </c>
      <c r="P32" s="131" t="str">
        <f t="shared" si="23"/>
        <v>нд</v>
      </c>
      <c r="Q32" s="131" t="str">
        <f t="shared" si="23"/>
        <v>нд</v>
      </c>
      <c r="R32" s="131" t="str">
        <f t="shared" si="23"/>
        <v>нд</v>
      </c>
      <c r="S32" s="131" t="str">
        <f t="shared" si="23"/>
        <v>нд</v>
      </c>
      <c r="T32" s="173" t="str">
        <f t="shared" si="4"/>
        <v>нд</v>
      </c>
      <c r="U32" s="131">
        <f t="shared" ref="U32" si="24">IF(NOT(SUM(U33,U39,U44)=0),SUM(U33,U39,U44),"нд")</f>
        <v>-1.0790000000000002</v>
      </c>
      <c r="V32" s="173">
        <f t="shared" si="6"/>
        <v>-36.68</v>
      </c>
      <c r="W32" s="50" t="s">
        <v>383</v>
      </c>
    </row>
    <row r="33" spans="1:23" ht="78" customHeight="1" x14ac:dyDescent="0.25">
      <c r="A33" s="51" t="s">
        <v>28</v>
      </c>
      <c r="B33" s="52" t="s">
        <v>166</v>
      </c>
      <c r="C33" s="53" t="s">
        <v>24</v>
      </c>
      <c r="D33" s="53">
        <f>IF(NOT(SUM(D34,D36)=0),SUM(D34,D36),"нд")</f>
        <v>3.0040000000000004</v>
      </c>
      <c r="E33" s="132" t="str">
        <f t="shared" ref="E33:S33" si="25">IF(NOT(SUM(E34,E36)=0),SUM(E34,E36),"нд")</f>
        <v>нд</v>
      </c>
      <c r="F33" s="132" t="str">
        <f t="shared" si="25"/>
        <v>нд</v>
      </c>
      <c r="G33" s="132" t="str">
        <f t="shared" si="25"/>
        <v>нд</v>
      </c>
      <c r="H33" s="132" t="str">
        <f t="shared" si="25"/>
        <v>нд</v>
      </c>
      <c r="I33" s="132" t="str">
        <f t="shared" si="25"/>
        <v>нд</v>
      </c>
      <c r="J33" s="132" t="str">
        <f t="shared" si="25"/>
        <v>нд</v>
      </c>
      <c r="K33" s="132" t="str">
        <f t="shared" si="25"/>
        <v>нд</v>
      </c>
      <c r="L33" s="132" t="str">
        <f t="shared" si="25"/>
        <v>нд</v>
      </c>
      <c r="M33" s="132" t="str">
        <f t="shared" si="25"/>
        <v>нд</v>
      </c>
      <c r="N33" s="132" t="str">
        <f t="shared" si="25"/>
        <v>нд</v>
      </c>
      <c r="O33" s="132" t="str">
        <f t="shared" si="25"/>
        <v>нд</v>
      </c>
      <c r="P33" s="132" t="str">
        <f t="shared" si="25"/>
        <v>нд</v>
      </c>
      <c r="Q33" s="132" t="str">
        <f t="shared" si="25"/>
        <v>нд</v>
      </c>
      <c r="R33" s="132" t="str">
        <f t="shared" si="25"/>
        <v>нд</v>
      </c>
      <c r="S33" s="132" t="str">
        <f t="shared" si="25"/>
        <v>нд</v>
      </c>
      <c r="T33" s="174" t="str">
        <f t="shared" si="4"/>
        <v>нд</v>
      </c>
      <c r="U33" s="132" t="str">
        <f t="shared" ref="U33" si="26">IF(NOT(SUM(U34,U36)=0),SUM(U34,U36),"нд")</f>
        <v>нд</v>
      </c>
      <c r="V33" s="174" t="str">
        <f t="shared" si="6"/>
        <v>нд</v>
      </c>
      <c r="W33" s="53" t="s">
        <v>383</v>
      </c>
    </row>
    <row r="34" spans="1:23" ht="15.75" customHeight="1" x14ac:dyDescent="0.25">
      <c r="A34" s="28" t="s">
        <v>29</v>
      </c>
      <c r="B34" s="29" t="s">
        <v>30</v>
      </c>
      <c r="C34" s="24" t="s">
        <v>24</v>
      </c>
      <c r="D34" s="117">
        <f t="shared" ref="D34" si="27">IF(NOT(SUM(D35:D35)=0),SUM(D35:D35),"нд")</f>
        <v>1.9770000000000001</v>
      </c>
      <c r="E34" s="129" t="str">
        <f t="shared" ref="E34:U34" si="28">IF(NOT(SUM(E35:E35)=0),SUM(E35:E35),"нд")</f>
        <v>нд</v>
      </c>
      <c r="F34" s="129" t="str">
        <f t="shared" si="28"/>
        <v>нд</v>
      </c>
      <c r="G34" s="129" t="str">
        <f t="shared" si="28"/>
        <v>нд</v>
      </c>
      <c r="H34" s="129" t="str">
        <f t="shared" si="28"/>
        <v>нд</v>
      </c>
      <c r="I34" s="129" t="str">
        <f t="shared" si="28"/>
        <v>нд</v>
      </c>
      <c r="J34" s="129" t="str">
        <f t="shared" si="28"/>
        <v>нд</v>
      </c>
      <c r="K34" s="129" t="str">
        <f t="shared" si="28"/>
        <v>нд</v>
      </c>
      <c r="L34" s="129" t="str">
        <f t="shared" si="28"/>
        <v>нд</v>
      </c>
      <c r="M34" s="129" t="str">
        <f t="shared" si="28"/>
        <v>нд</v>
      </c>
      <c r="N34" s="129" t="str">
        <f t="shared" si="28"/>
        <v>нд</v>
      </c>
      <c r="O34" s="129" t="str">
        <f t="shared" si="28"/>
        <v>нд</v>
      </c>
      <c r="P34" s="129" t="str">
        <f t="shared" si="28"/>
        <v>нд</v>
      </c>
      <c r="Q34" s="129" t="str">
        <f t="shared" si="28"/>
        <v>нд</v>
      </c>
      <c r="R34" s="129" t="str">
        <f t="shared" si="28"/>
        <v>нд</v>
      </c>
      <c r="S34" s="129" t="str">
        <f t="shared" si="28"/>
        <v>нд</v>
      </c>
      <c r="T34" s="170" t="str">
        <f t="shared" si="4"/>
        <v>нд</v>
      </c>
      <c r="U34" s="129" t="str">
        <f t="shared" si="28"/>
        <v>нд</v>
      </c>
      <c r="V34" s="170" t="str">
        <f t="shared" si="6"/>
        <v>нд</v>
      </c>
      <c r="W34" s="24" t="s">
        <v>383</v>
      </c>
    </row>
    <row r="35" spans="1:23" s="65" customFormat="1" ht="136.15" customHeight="1" x14ac:dyDescent="0.25">
      <c r="A35" s="31" t="s">
        <v>167</v>
      </c>
      <c r="B35" s="41" t="s">
        <v>168</v>
      </c>
      <c r="C35" s="55" t="s">
        <v>169</v>
      </c>
      <c r="D35" s="40">
        <v>1.9770000000000001</v>
      </c>
      <c r="E35" s="133" t="s">
        <v>25</v>
      </c>
      <c r="F35" s="133" t="s">
        <v>25</v>
      </c>
      <c r="G35" s="133" t="s">
        <v>25</v>
      </c>
      <c r="H35" s="133" t="s">
        <v>25</v>
      </c>
      <c r="I35" s="133" t="s">
        <v>25</v>
      </c>
      <c r="J35" s="133" t="s">
        <v>25</v>
      </c>
      <c r="K35" s="133" t="s">
        <v>25</v>
      </c>
      <c r="L35" s="158" t="s">
        <v>25</v>
      </c>
      <c r="M35" s="133" t="s">
        <v>25</v>
      </c>
      <c r="N35" s="133" t="s">
        <v>25</v>
      </c>
      <c r="O35" s="133" t="s">
        <v>25</v>
      </c>
      <c r="P35" s="133" t="s">
        <v>25</v>
      </c>
      <c r="Q35" s="133" t="s">
        <v>25</v>
      </c>
      <c r="R35" s="133" t="s">
        <v>25</v>
      </c>
      <c r="S35" s="181" t="str">
        <f>IF(SUM(L35)-SUM(E35)=0,"нд",SUM(L35)-SUM(E35))</f>
        <v>нд</v>
      </c>
      <c r="T35" s="175" t="str">
        <f t="shared" si="4"/>
        <v>нд</v>
      </c>
      <c r="U35" s="181" t="str">
        <f>IF(SUM(M35)-SUM(F35)=0,"нд",SUM(M35)-SUM(F35))</f>
        <v>нд</v>
      </c>
      <c r="V35" s="175" t="str">
        <f t="shared" si="6"/>
        <v>нд</v>
      </c>
      <c r="W35" s="55" t="s">
        <v>25</v>
      </c>
    </row>
    <row r="36" spans="1:23" ht="24" customHeight="1" x14ac:dyDescent="0.25">
      <c r="A36" s="36" t="s">
        <v>49</v>
      </c>
      <c r="B36" s="39" t="s">
        <v>66</v>
      </c>
      <c r="C36" s="38" t="s">
        <v>24</v>
      </c>
      <c r="D36" s="75">
        <f t="shared" ref="D36" si="29">IF(NOT(SUM(D37:D38)=0),SUM(D37:D38),"нд")</f>
        <v>1.0270000000000001</v>
      </c>
      <c r="E36" s="134" t="str">
        <f t="shared" ref="E36:U36" si="30">IF(NOT(SUM(E37:E38)=0),SUM(E37:E38),"нд")</f>
        <v>нд</v>
      </c>
      <c r="F36" s="134" t="str">
        <f t="shared" si="30"/>
        <v>нд</v>
      </c>
      <c r="G36" s="134" t="str">
        <f t="shared" si="30"/>
        <v>нд</v>
      </c>
      <c r="H36" s="134" t="str">
        <f t="shared" si="30"/>
        <v>нд</v>
      </c>
      <c r="I36" s="134" t="str">
        <f t="shared" si="30"/>
        <v>нд</v>
      </c>
      <c r="J36" s="134" t="str">
        <f t="shared" si="30"/>
        <v>нд</v>
      </c>
      <c r="K36" s="134" t="str">
        <f t="shared" si="30"/>
        <v>нд</v>
      </c>
      <c r="L36" s="134" t="str">
        <f t="shared" si="30"/>
        <v>нд</v>
      </c>
      <c r="M36" s="134" t="str">
        <f t="shared" si="30"/>
        <v>нд</v>
      </c>
      <c r="N36" s="134" t="str">
        <f t="shared" si="30"/>
        <v>нд</v>
      </c>
      <c r="O36" s="134" t="str">
        <f t="shared" si="30"/>
        <v>нд</v>
      </c>
      <c r="P36" s="134" t="str">
        <f t="shared" si="30"/>
        <v>нд</v>
      </c>
      <c r="Q36" s="134" t="str">
        <f t="shared" si="30"/>
        <v>нд</v>
      </c>
      <c r="R36" s="134" t="str">
        <f t="shared" si="30"/>
        <v>нд</v>
      </c>
      <c r="S36" s="134" t="str">
        <f t="shared" si="30"/>
        <v>нд</v>
      </c>
      <c r="T36" s="77" t="str">
        <f t="shared" si="4"/>
        <v>нд</v>
      </c>
      <c r="U36" s="134" t="str">
        <f t="shared" si="30"/>
        <v>нд</v>
      </c>
      <c r="V36" s="77" t="str">
        <f t="shared" si="6"/>
        <v>нд</v>
      </c>
      <c r="W36" s="38" t="s">
        <v>383</v>
      </c>
    </row>
    <row r="37" spans="1:23" ht="46.9" customHeight="1" x14ac:dyDescent="0.25">
      <c r="A37" s="31" t="s">
        <v>170</v>
      </c>
      <c r="B37" s="54" t="s">
        <v>140</v>
      </c>
      <c r="C37" s="55" t="s">
        <v>141</v>
      </c>
      <c r="D37" s="121">
        <v>0.193</v>
      </c>
      <c r="E37" s="135" t="s">
        <v>25</v>
      </c>
      <c r="F37" s="135" t="s">
        <v>25</v>
      </c>
      <c r="G37" s="135" t="s">
        <v>25</v>
      </c>
      <c r="H37" s="135" t="s">
        <v>25</v>
      </c>
      <c r="I37" s="135" t="s">
        <v>25</v>
      </c>
      <c r="J37" s="135" t="s">
        <v>25</v>
      </c>
      <c r="K37" s="135" t="s">
        <v>25</v>
      </c>
      <c r="L37" s="161" t="s">
        <v>25</v>
      </c>
      <c r="M37" s="135" t="s">
        <v>25</v>
      </c>
      <c r="N37" s="135" t="s">
        <v>25</v>
      </c>
      <c r="O37" s="135" t="s">
        <v>25</v>
      </c>
      <c r="P37" s="135" t="s">
        <v>25</v>
      </c>
      <c r="Q37" s="135" t="s">
        <v>25</v>
      </c>
      <c r="R37" s="135" t="s">
        <v>25</v>
      </c>
      <c r="S37" s="181" t="str">
        <f t="shared" ref="S37:S38" si="31">IF(SUM(L37)-SUM(E37)=0,"нд",SUM(L37)-SUM(E37))</f>
        <v>нд</v>
      </c>
      <c r="T37" s="175" t="str">
        <f t="shared" ref="T37:T38" si="32">IF(NOT(IFERROR(ROUND((L37-E37)/E37*100,2),"нд")=0),IFERROR(ROUND((L37-E37)/E37*100,2),"нд"),"нд")</f>
        <v>нд</v>
      </c>
      <c r="U37" s="181" t="str">
        <f t="shared" ref="U37:U38" si="33">IF(SUM(M37)-SUM(F37)=0,"нд",SUM(M37)-SUM(F37))</f>
        <v>нд</v>
      </c>
      <c r="V37" s="176" t="str">
        <f t="shared" si="6"/>
        <v>нд</v>
      </c>
      <c r="W37" s="55" t="s">
        <v>25</v>
      </c>
    </row>
    <row r="38" spans="1:23" s="65" customFormat="1" ht="84" customHeight="1" x14ac:dyDescent="0.25">
      <c r="A38" s="31" t="s">
        <v>171</v>
      </c>
      <c r="B38" s="35" t="s">
        <v>172</v>
      </c>
      <c r="C38" s="55" t="s">
        <v>173</v>
      </c>
      <c r="D38" s="40">
        <v>0.83400000000000007</v>
      </c>
      <c r="E38" s="135" t="s">
        <v>25</v>
      </c>
      <c r="F38" s="133" t="s">
        <v>25</v>
      </c>
      <c r="G38" s="135" t="s">
        <v>25</v>
      </c>
      <c r="H38" s="135" t="s">
        <v>25</v>
      </c>
      <c r="I38" s="135" t="s">
        <v>25</v>
      </c>
      <c r="J38" s="135" t="s">
        <v>25</v>
      </c>
      <c r="K38" s="133" t="s">
        <v>25</v>
      </c>
      <c r="L38" s="158" t="s">
        <v>25</v>
      </c>
      <c r="M38" s="135" t="s">
        <v>25</v>
      </c>
      <c r="N38" s="135" t="s">
        <v>25</v>
      </c>
      <c r="O38" s="133" t="s">
        <v>25</v>
      </c>
      <c r="P38" s="135" t="s">
        <v>25</v>
      </c>
      <c r="Q38" s="133" t="s">
        <v>25</v>
      </c>
      <c r="R38" s="135" t="s">
        <v>25</v>
      </c>
      <c r="S38" s="181" t="str">
        <f t="shared" si="31"/>
        <v>нд</v>
      </c>
      <c r="T38" s="175" t="str">
        <f t="shared" si="32"/>
        <v>нд</v>
      </c>
      <c r="U38" s="181" t="str">
        <f t="shared" si="33"/>
        <v>нд</v>
      </c>
      <c r="V38" s="176" t="str">
        <f t="shared" si="6"/>
        <v>нд</v>
      </c>
      <c r="W38" s="55" t="s">
        <v>25</v>
      </c>
    </row>
    <row r="39" spans="1:23" ht="78" customHeight="1" x14ac:dyDescent="0.25">
      <c r="A39" s="51" t="s">
        <v>54</v>
      </c>
      <c r="B39" s="52" t="s">
        <v>174</v>
      </c>
      <c r="C39" s="53" t="s">
        <v>24</v>
      </c>
      <c r="D39" s="122">
        <f t="shared" ref="D39" si="34">IF(NOT(SUM(D40)=0),SUM(D40),"нд")</f>
        <v>6.3390000000000004</v>
      </c>
      <c r="E39" s="132" t="str">
        <f t="shared" ref="E39:U39" si="35">IF(NOT(SUM(E40)=0),SUM(E40),"нд")</f>
        <v>нд</v>
      </c>
      <c r="F39" s="132" t="str">
        <f t="shared" si="35"/>
        <v>нд</v>
      </c>
      <c r="G39" s="132" t="str">
        <f t="shared" si="35"/>
        <v>нд</v>
      </c>
      <c r="H39" s="132" t="str">
        <f t="shared" si="35"/>
        <v>нд</v>
      </c>
      <c r="I39" s="132" t="str">
        <f t="shared" si="35"/>
        <v>нд</v>
      </c>
      <c r="J39" s="132" t="str">
        <f t="shared" si="35"/>
        <v>нд</v>
      </c>
      <c r="K39" s="132" t="str">
        <f t="shared" si="35"/>
        <v>нд</v>
      </c>
      <c r="L39" s="132" t="str">
        <f t="shared" si="35"/>
        <v>нд</v>
      </c>
      <c r="M39" s="132" t="str">
        <f t="shared" si="35"/>
        <v>нд</v>
      </c>
      <c r="N39" s="132" t="str">
        <f t="shared" si="35"/>
        <v>нд</v>
      </c>
      <c r="O39" s="132" t="str">
        <f t="shared" si="35"/>
        <v>нд</v>
      </c>
      <c r="P39" s="132" t="str">
        <f t="shared" si="35"/>
        <v>нд</v>
      </c>
      <c r="Q39" s="132" t="str">
        <f t="shared" si="35"/>
        <v>нд</v>
      </c>
      <c r="R39" s="132" t="str">
        <f t="shared" si="35"/>
        <v>нд</v>
      </c>
      <c r="S39" s="132" t="str">
        <f t="shared" si="35"/>
        <v>нд</v>
      </c>
      <c r="T39" s="174" t="str">
        <f t="shared" si="4"/>
        <v>нд</v>
      </c>
      <c r="U39" s="132" t="str">
        <f t="shared" si="35"/>
        <v>нд</v>
      </c>
      <c r="V39" s="174" t="str">
        <f t="shared" si="6"/>
        <v>нд</v>
      </c>
      <c r="W39" s="53" t="s">
        <v>383</v>
      </c>
    </row>
    <row r="40" spans="1:23" ht="24" customHeight="1" x14ac:dyDescent="0.25">
      <c r="A40" s="36" t="s">
        <v>175</v>
      </c>
      <c r="B40" s="39" t="s">
        <v>66</v>
      </c>
      <c r="C40" s="38" t="s">
        <v>24</v>
      </c>
      <c r="D40" s="75">
        <f t="shared" ref="D40" si="36">IF(NOT(SUM(D41:D43)=0),SUM(D41:D43),"нд")</f>
        <v>6.3390000000000004</v>
      </c>
      <c r="E40" s="134" t="str">
        <f t="shared" ref="E40:U40" si="37">IF(NOT(SUM(E41:E43)=0),SUM(E41:E43),"нд")</f>
        <v>нд</v>
      </c>
      <c r="F40" s="134" t="str">
        <f t="shared" si="37"/>
        <v>нд</v>
      </c>
      <c r="G40" s="134" t="str">
        <f t="shared" si="37"/>
        <v>нд</v>
      </c>
      <c r="H40" s="134" t="str">
        <f t="shared" si="37"/>
        <v>нд</v>
      </c>
      <c r="I40" s="134" t="str">
        <f t="shared" si="37"/>
        <v>нд</v>
      </c>
      <c r="J40" s="134" t="str">
        <f t="shared" si="37"/>
        <v>нд</v>
      </c>
      <c r="K40" s="134" t="str">
        <f t="shared" si="37"/>
        <v>нд</v>
      </c>
      <c r="L40" s="134" t="str">
        <f t="shared" si="37"/>
        <v>нд</v>
      </c>
      <c r="M40" s="134" t="str">
        <f t="shared" si="37"/>
        <v>нд</v>
      </c>
      <c r="N40" s="134" t="str">
        <f t="shared" si="37"/>
        <v>нд</v>
      </c>
      <c r="O40" s="134" t="str">
        <f t="shared" si="37"/>
        <v>нд</v>
      </c>
      <c r="P40" s="134" t="str">
        <f t="shared" si="37"/>
        <v>нд</v>
      </c>
      <c r="Q40" s="134" t="str">
        <f t="shared" si="37"/>
        <v>нд</v>
      </c>
      <c r="R40" s="134" t="str">
        <f t="shared" si="37"/>
        <v>нд</v>
      </c>
      <c r="S40" s="134" t="str">
        <f t="shared" si="37"/>
        <v>нд</v>
      </c>
      <c r="T40" s="77" t="str">
        <f t="shared" si="4"/>
        <v>нд</v>
      </c>
      <c r="U40" s="134" t="str">
        <f t="shared" si="37"/>
        <v>нд</v>
      </c>
      <c r="V40" s="77" t="str">
        <f t="shared" si="6"/>
        <v>нд</v>
      </c>
      <c r="W40" s="38" t="s">
        <v>383</v>
      </c>
    </row>
    <row r="41" spans="1:23" ht="46.9" customHeight="1" x14ac:dyDescent="0.25">
      <c r="A41" s="31" t="s">
        <v>176</v>
      </c>
      <c r="B41" s="54" t="s">
        <v>142</v>
      </c>
      <c r="C41" s="55" t="s">
        <v>143</v>
      </c>
      <c r="D41" s="40">
        <v>6.3390000000000004</v>
      </c>
      <c r="E41" s="135" t="s">
        <v>25</v>
      </c>
      <c r="F41" s="135" t="s">
        <v>25</v>
      </c>
      <c r="G41" s="135" t="s">
        <v>25</v>
      </c>
      <c r="H41" s="135" t="s">
        <v>25</v>
      </c>
      <c r="I41" s="135" t="s">
        <v>25</v>
      </c>
      <c r="J41" s="135" t="s">
        <v>25</v>
      </c>
      <c r="K41" s="135" t="s">
        <v>25</v>
      </c>
      <c r="L41" s="161" t="s">
        <v>25</v>
      </c>
      <c r="M41" s="135" t="s">
        <v>25</v>
      </c>
      <c r="N41" s="135" t="s">
        <v>25</v>
      </c>
      <c r="O41" s="135" t="s">
        <v>25</v>
      </c>
      <c r="P41" s="135" t="s">
        <v>25</v>
      </c>
      <c r="Q41" s="135" t="s">
        <v>25</v>
      </c>
      <c r="R41" s="135" t="s">
        <v>25</v>
      </c>
      <c r="S41" s="181" t="str">
        <f t="shared" ref="S41:S43" si="38">IF(SUM(L41)-SUM(E41)=0,"нд",SUM(L41)-SUM(E41))</f>
        <v>нд</v>
      </c>
      <c r="T41" s="175" t="str">
        <f t="shared" ref="T41:T43" si="39">IF(NOT(IFERROR(ROUND((L41-E41)/E41*100,2),"нд")=0),IFERROR(ROUND((L41-E41)/E41*100,2),"нд"),"нд")</f>
        <v>нд</v>
      </c>
      <c r="U41" s="181" t="str">
        <f t="shared" ref="U41:U43" si="40">IF(SUM(M41)-SUM(F41)=0,"нд",SUM(M41)-SUM(F41))</f>
        <v>нд</v>
      </c>
      <c r="V41" s="176" t="str">
        <f t="shared" si="6"/>
        <v>нд</v>
      </c>
      <c r="W41" s="55" t="s">
        <v>25</v>
      </c>
    </row>
    <row r="42" spans="1:23" s="65" customFormat="1" ht="119.25" customHeight="1" x14ac:dyDescent="0.25">
      <c r="A42" s="31" t="s">
        <v>177</v>
      </c>
      <c r="B42" s="54" t="s">
        <v>178</v>
      </c>
      <c r="C42" s="55" t="s">
        <v>179</v>
      </c>
      <c r="D42" s="40" t="s">
        <v>25</v>
      </c>
      <c r="E42" s="133" t="s">
        <v>25</v>
      </c>
      <c r="F42" s="133" t="s">
        <v>25</v>
      </c>
      <c r="G42" s="133" t="s">
        <v>25</v>
      </c>
      <c r="H42" s="133" t="s">
        <v>25</v>
      </c>
      <c r="I42" s="133" t="s">
        <v>25</v>
      </c>
      <c r="J42" s="133" t="s">
        <v>25</v>
      </c>
      <c r="K42" s="133" t="s">
        <v>25</v>
      </c>
      <c r="L42" s="158" t="s">
        <v>25</v>
      </c>
      <c r="M42" s="133" t="s">
        <v>25</v>
      </c>
      <c r="N42" s="133" t="s">
        <v>25</v>
      </c>
      <c r="O42" s="133" t="s">
        <v>25</v>
      </c>
      <c r="P42" s="133" t="s">
        <v>25</v>
      </c>
      <c r="Q42" s="133" t="s">
        <v>25</v>
      </c>
      <c r="R42" s="133" t="s">
        <v>25</v>
      </c>
      <c r="S42" s="181" t="str">
        <f t="shared" si="38"/>
        <v>нд</v>
      </c>
      <c r="T42" s="175" t="str">
        <f t="shared" si="39"/>
        <v>нд</v>
      </c>
      <c r="U42" s="181" t="str">
        <f t="shared" si="40"/>
        <v>нд</v>
      </c>
      <c r="V42" s="176" t="str">
        <f t="shared" si="6"/>
        <v>нд</v>
      </c>
      <c r="W42" s="55" t="s">
        <v>25</v>
      </c>
    </row>
    <row r="43" spans="1:23" s="65" customFormat="1" ht="75" customHeight="1" x14ac:dyDescent="0.25">
      <c r="A43" s="31" t="s">
        <v>180</v>
      </c>
      <c r="B43" s="54" t="s">
        <v>448</v>
      </c>
      <c r="C43" s="55" t="s">
        <v>181</v>
      </c>
      <c r="D43" s="40" t="s">
        <v>25</v>
      </c>
      <c r="E43" s="133" t="s">
        <v>25</v>
      </c>
      <c r="F43" s="133" t="s">
        <v>25</v>
      </c>
      <c r="G43" s="133" t="s">
        <v>25</v>
      </c>
      <c r="H43" s="133" t="s">
        <v>25</v>
      </c>
      <c r="I43" s="133" t="s">
        <v>25</v>
      </c>
      <c r="J43" s="133" t="s">
        <v>25</v>
      </c>
      <c r="K43" s="133" t="s">
        <v>25</v>
      </c>
      <c r="L43" s="158" t="s">
        <v>25</v>
      </c>
      <c r="M43" s="133" t="s">
        <v>25</v>
      </c>
      <c r="N43" s="133" t="s">
        <v>25</v>
      </c>
      <c r="O43" s="133" t="s">
        <v>25</v>
      </c>
      <c r="P43" s="133" t="s">
        <v>25</v>
      </c>
      <c r="Q43" s="133" t="s">
        <v>25</v>
      </c>
      <c r="R43" s="133" t="s">
        <v>25</v>
      </c>
      <c r="S43" s="181" t="str">
        <f t="shared" si="38"/>
        <v>нд</v>
      </c>
      <c r="T43" s="175" t="str">
        <f t="shared" si="39"/>
        <v>нд</v>
      </c>
      <c r="U43" s="181" t="str">
        <f t="shared" si="40"/>
        <v>нд</v>
      </c>
      <c r="V43" s="176" t="str">
        <f t="shared" si="6"/>
        <v>нд</v>
      </c>
      <c r="W43" s="55" t="s">
        <v>25</v>
      </c>
    </row>
    <row r="44" spans="1:23" ht="62.45" customHeight="1" x14ac:dyDescent="0.25">
      <c r="A44" s="51" t="s">
        <v>182</v>
      </c>
      <c r="B44" s="52" t="s">
        <v>183</v>
      </c>
      <c r="C44" s="53" t="s">
        <v>24</v>
      </c>
      <c r="D44" s="104">
        <f t="shared" ref="D44" si="41">IF(NOT(SUM(D45)=0),SUM(D45),"нд")</f>
        <v>2.9420000000000002</v>
      </c>
      <c r="E44" s="132" t="str">
        <f t="shared" ref="E44:U44" si="42">IF(NOT(SUM(E46)=0),SUM(E46),"нд")</f>
        <v>нд</v>
      </c>
      <c r="F44" s="132">
        <f t="shared" si="42"/>
        <v>2.9420000000000002</v>
      </c>
      <c r="G44" s="132">
        <f t="shared" si="42"/>
        <v>2</v>
      </c>
      <c r="H44" s="132" t="str">
        <f t="shared" si="42"/>
        <v>нд</v>
      </c>
      <c r="I44" s="132" t="str">
        <f t="shared" si="42"/>
        <v>нд</v>
      </c>
      <c r="J44" s="132" t="str">
        <f t="shared" si="42"/>
        <v>нд</v>
      </c>
      <c r="K44" s="132" t="str">
        <f t="shared" si="42"/>
        <v>нд</v>
      </c>
      <c r="L44" s="132" t="str">
        <f t="shared" si="42"/>
        <v>нд</v>
      </c>
      <c r="M44" s="132">
        <f t="shared" si="42"/>
        <v>1.863</v>
      </c>
      <c r="N44" s="132">
        <f t="shared" si="42"/>
        <v>1.26</v>
      </c>
      <c r="O44" s="132" t="str">
        <f t="shared" si="42"/>
        <v>нд</v>
      </c>
      <c r="P44" s="132" t="str">
        <f t="shared" si="42"/>
        <v>нд</v>
      </c>
      <c r="Q44" s="132" t="str">
        <f t="shared" si="42"/>
        <v>нд</v>
      </c>
      <c r="R44" s="132" t="str">
        <f t="shared" si="42"/>
        <v>нд</v>
      </c>
      <c r="S44" s="132" t="str">
        <f t="shared" si="42"/>
        <v>нд</v>
      </c>
      <c r="T44" s="174" t="str">
        <f t="shared" si="4"/>
        <v>нд</v>
      </c>
      <c r="U44" s="132">
        <f t="shared" si="42"/>
        <v>-1.0790000000000002</v>
      </c>
      <c r="V44" s="174">
        <f t="shared" si="6"/>
        <v>-36.68</v>
      </c>
      <c r="W44" s="53" t="s">
        <v>383</v>
      </c>
    </row>
    <row r="45" spans="1:23" x14ac:dyDescent="0.25">
      <c r="A45" s="36" t="s">
        <v>182</v>
      </c>
      <c r="B45" s="39" t="s">
        <v>66</v>
      </c>
      <c r="C45" s="38" t="s">
        <v>24</v>
      </c>
      <c r="D45" s="38">
        <f t="shared" ref="D45:S45" si="43">IF(NOT(SUM(D46)=0),SUM(D46),"нд")</f>
        <v>2.9420000000000002</v>
      </c>
      <c r="E45" s="136" t="str">
        <f t="shared" si="43"/>
        <v>нд</v>
      </c>
      <c r="F45" s="136">
        <f t="shared" si="43"/>
        <v>2.9420000000000002</v>
      </c>
      <c r="G45" s="136">
        <f t="shared" si="43"/>
        <v>2</v>
      </c>
      <c r="H45" s="136" t="str">
        <f t="shared" si="43"/>
        <v>нд</v>
      </c>
      <c r="I45" s="136" t="str">
        <f t="shared" si="43"/>
        <v>нд</v>
      </c>
      <c r="J45" s="136" t="str">
        <f t="shared" si="43"/>
        <v>нд</v>
      </c>
      <c r="K45" s="136" t="str">
        <f t="shared" si="43"/>
        <v>нд</v>
      </c>
      <c r="L45" s="136" t="str">
        <f t="shared" si="43"/>
        <v>нд</v>
      </c>
      <c r="M45" s="136">
        <f t="shared" si="43"/>
        <v>1.863</v>
      </c>
      <c r="N45" s="136">
        <f t="shared" si="43"/>
        <v>1.26</v>
      </c>
      <c r="O45" s="136" t="str">
        <f t="shared" si="43"/>
        <v>нд</v>
      </c>
      <c r="P45" s="136" t="str">
        <f t="shared" si="43"/>
        <v>нд</v>
      </c>
      <c r="Q45" s="136" t="str">
        <f t="shared" si="43"/>
        <v>нд</v>
      </c>
      <c r="R45" s="136" t="str">
        <f t="shared" si="43"/>
        <v>нд</v>
      </c>
      <c r="S45" s="136" t="str">
        <f t="shared" si="43"/>
        <v>нд</v>
      </c>
      <c r="T45" s="177" t="str">
        <f t="shared" si="4"/>
        <v>нд</v>
      </c>
      <c r="U45" s="136">
        <f t="shared" ref="U45" si="44">IF(NOT(SUM(U46)=0),SUM(U46),"нд")</f>
        <v>-1.0790000000000002</v>
      </c>
      <c r="V45" s="177">
        <f t="shared" si="6"/>
        <v>-36.68</v>
      </c>
      <c r="W45" s="38" t="s">
        <v>383</v>
      </c>
    </row>
    <row r="46" spans="1:23" ht="46.9" customHeight="1" x14ac:dyDescent="0.25">
      <c r="A46" s="42" t="s">
        <v>449</v>
      </c>
      <c r="B46" s="97" t="s">
        <v>450</v>
      </c>
      <c r="C46" s="42" t="s">
        <v>451</v>
      </c>
      <c r="D46" s="99">
        <v>2.9420000000000002</v>
      </c>
      <c r="E46" s="137" t="s">
        <v>25</v>
      </c>
      <c r="F46" s="99">
        <v>2.9420000000000002</v>
      </c>
      <c r="G46" s="99">
        <v>2</v>
      </c>
      <c r="H46" s="137" t="s">
        <v>25</v>
      </c>
      <c r="I46" s="137" t="s">
        <v>25</v>
      </c>
      <c r="J46" s="137" t="s">
        <v>25</v>
      </c>
      <c r="K46" s="137" t="s">
        <v>25</v>
      </c>
      <c r="L46" s="137" t="s">
        <v>25</v>
      </c>
      <c r="M46" s="99">
        <v>1.863</v>
      </c>
      <c r="N46" s="99">
        <v>1.26</v>
      </c>
      <c r="O46" s="137" t="s">
        <v>25</v>
      </c>
      <c r="P46" s="137" t="s">
        <v>25</v>
      </c>
      <c r="Q46" s="137" t="s">
        <v>25</v>
      </c>
      <c r="R46" s="137" t="s">
        <v>25</v>
      </c>
      <c r="S46" s="181" t="str">
        <f>IF(SUM(L46)-SUM(E46)=0,"нд",SUM(L46)-SUM(E46))</f>
        <v>нд</v>
      </c>
      <c r="T46" s="175" t="str">
        <f t="shared" ref="T46" si="45">IF(NOT(IFERROR(ROUND((L46-E46)/E46*100,2),"нд")=0),IFERROR(ROUND((L46-E46)/E46*100,2),"нд"),"нд")</f>
        <v>нд</v>
      </c>
      <c r="U46" s="181">
        <f>IF(SUM(M46)-SUM(F46)=0,"нд",SUM(M46)-SUM(F46))</f>
        <v>-1.0790000000000002</v>
      </c>
      <c r="V46" s="176">
        <f t="shared" si="6"/>
        <v>-36.68</v>
      </c>
      <c r="W46" s="114" t="s">
        <v>470</v>
      </c>
    </row>
    <row r="47" spans="1:23" ht="44.25" customHeight="1" x14ac:dyDescent="0.25">
      <c r="A47" s="48" t="s">
        <v>184</v>
      </c>
      <c r="B47" s="49" t="s">
        <v>185</v>
      </c>
      <c r="C47" s="50" t="s">
        <v>24</v>
      </c>
      <c r="D47" s="120" t="str">
        <f t="shared" ref="D47:S47" si="46">IF(NOT(SUM(D48,D50)=0),SUM(D48,D50),"нд")</f>
        <v>нд</v>
      </c>
      <c r="E47" s="131" t="str">
        <f t="shared" si="46"/>
        <v>нд</v>
      </c>
      <c r="F47" s="131" t="str">
        <f t="shared" si="46"/>
        <v>нд</v>
      </c>
      <c r="G47" s="131" t="str">
        <f t="shared" si="46"/>
        <v>нд</v>
      </c>
      <c r="H47" s="131" t="str">
        <f t="shared" si="46"/>
        <v>нд</v>
      </c>
      <c r="I47" s="131" t="str">
        <f t="shared" si="46"/>
        <v>нд</v>
      </c>
      <c r="J47" s="131" t="str">
        <f t="shared" si="46"/>
        <v>нд</v>
      </c>
      <c r="K47" s="131" t="str">
        <f t="shared" si="46"/>
        <v>нд</v>
      </c>
      <c r="L47" s="131" t="str">
        <f t="shared" si="46"/>
        <v>нд</v>
      </c>
      <c r="M47" s="131" t="str">
        <f t="shared" si="46"/>
        <v>нд</v>
      </c>
      <c r="N47" s="131" t="str">
        <f t="shared" si="46"/>
        <v>нд</v>
      </c>
      <c r="O47" s="131" t="str">
        <f t="shared" si="46"/>
        <v>нд</v>
      </c>
      <c r="P47" s="131" t="str">
        <f t="shared" si="46"/>
        <v>нд</v>
      </c>
      <c r="Q47" s="131" t="str">
        <f t="shared" si="46"/>
        <v>нд</v>
      </c>
      <c r="R47" s="131" t="str">
        <f t="shared" si="46"/>
        <v>нд</v>
      </c>
      <c r="S47" s="131" t="str">
        <f t="shared" si="46"/>
        <v>нд</v>
      </c>
      <c r="T47" s="173" t="str">
        <f t="shared" si="4"/>
        <v>нд</v>
      </c>
      <c r="U47" s="131" t="str">
        <f t="shared" ref="U47" si="47">IF(NOT(SUM(U48,U50)=0),SUM(U48,U50),"нд")</f>
        <v>нд</v>
      </c>
      <c r="V47" s="173" t="str">
        <f t="shared" si="6"/>
        <v>нд</v>
      </c>
      <c r="W47" s="50" t="s">
        <v>383</v>
      </c>
    </row>
    <row r="48" spans="1:23" ht="63" x14ac:dyDescent="0.25">
      <c r="A48" s="51" t="s">
        <v>186</v>
      </c>
      <c r="B48" s="52" t="s">
        <v>187</v>
      </c>
      <c r="C48" s="53" t="s">
        <v>24</v>
      </c>
      <c r="D48" s="53" t="str">
        <f t="shared" ref="D48" si="48">IF(NOT(SUM(D49)=0),SUM(D49),"нд")</f>
        <v>нд</v>
      </c>
      <c r="E48" s="132" t="str">
        <f t="shared" ref="E48:U48" si="49">IF(NOT(SUM(E49)=0),SUM(E49),"нд")</f>
        <v>нд</v>
      </c>
      <c r="F48" s="132" t="str">
        <f t="shared" si="49"/>
        <v>нд</v>
      </c>
      <c r="G48" s="132" t="str">
        <f t="shared" si="49"/>
        <v>нд</v>
      </c>
      <c r="H48" s="132" t="str">
        <f t="shared" si="49"/>
        <v>нд</v>
      </c>
      <c r="I48" s="132" t="str">
        <f t="shared" si="49"/>
        <v>нд</v>
      </c>
      <c r="J48" s="132" t="str">
        <f t="shared" si="49"/>
        <v>нд</v>
      </c>
      <c r="K48" s="132" t="str">
        <f t="shared" si="49"/>
        <v>нд</v>
      </c>
      <c r="L48" s="132" t="str">
        <f t="shared" si="49"/>
        <v>нд</v>
      </c>
      <c r="M48" s="132" t="str">
        <f t="shared" si="49"/>
        <v>нд</v>
      </c>
      <c r="N48" s="132" t="str">
        <f t="shared" si="49"/>
        <v>нд</v>
      </c>
      <c r="O48" s="132" t="str">
        <f t="shared" si="49"/>
        <v>нд</v>
      </c>
      <c r="P48" s="132" t="str">
        <f t="shared" si="49"/>
        <v>нд</v>
      </c>
      <c r="Q48" s="132" t="str">
        <f t="shared" si="49"/>
        <v>нд</v>
      </c>
      <c r="R48" s="132" t="str">
        <f t="shared" si="49"/>
        <v>нд</v>
      </c>
      <c r="S48" s="132" t="str">
        <f t="shared" si="49"/>
        <v>нд</v>
      </c>
      <c r="T48" s="174" t="str">
        <f t="shared" si="4"/>
        <v>нд</v>
      </c>
      <c r="U48" s="132" t="str">
        <f t="shared" si="49"/>
        <v>нд</v>
      </c>
      <c r="V48" s="174" t="str">
        <f t="shared" si="6"/>
        <v>нд</v>
      </c>
      <c r="W48" s="53" t="s">
        <v>383</v>
      </c>
    </row>
    <row r="49" spans="1:23" x14ac:dyDescent="0.25">
      <c r="A49" s="42" t="s">
        <v>25</v>
      </c>
      <c r="B49" s="42" t="s">
        <v>25</v>
      </c>
      <c r="C49" s="42" t="s">
        <v>25</v>
      </c>
      <c r="D49" s="42" t="s">
        <v>25</v>
      </c>
      <c r="E49" s="137" t="s">
        <v>25</v>
      </c>
      <c r="F49" s="137" t="s">
        <v>25</v>
      </c>
      <c r="G49" s="137" t="s">
        <v>25</v>
      </c>
      <c r="H49" s="137" t="s">
        <v>25</v>
      </c>
      <c r="I49" s="137" t="s">
        <v>25</v>
      </c>
      <c r="J49" s="137" t="s">
        <v>25</v>
      </c>
      <c r="K49" s="137" t="s">
        <v>25</v>
      </c>
      <c r="L49" s="137" t="s">
        <v>25</v>
      </c>
      <c r="M49" s="137" t="s">
        <v>25</v>
      </c>
      <c r="N49" s="137" t="s">
        <v>25</v>
      </c>
      <c r="O49" s="137" t="s">
        <v>25</v>
      </c>
      <c r="P49" s="137" t="s">
        <v>25</v>
      </c>
      <c r="Q49" s="137" t="s">
        <v>25</v>
      </c>
      <c r="R49" s="137" t="s">
        <v>25</v>
      </c>
      <c r="S49" s="181" t="str">
        <f>IF(SUM(L49)-SUM(E49)=0,"нд",SUM(L49)-SUM(E49))</f>
        <v>нд</v>
      </c>
      <c r="T49" s="175" t="str">
        <f t="shared" ref="T49" si="50">IF(NOT(IFERROR(ROUND((L49-E49)/E49*100,2),"нд")=0),IFERROR(ROUND((L49-E49)/E49*100,2),"нд"),"нд")</f>
        <v>нд</v>
      </c>
      <c r="U49" s="181" t="str">
        <f>IF(SUM(M49)-SUM(F49)=0,"нд",SUM(M49)-SUM(F49))</f>
        <v>нд</v>
      </c>
      <c r="V49" s="176" t="str">
        <f t="shared" si="6"/>
        <v>нд</v>
      </c>
      <c r="W49" s="42" t="s">
        <v>25</v>
      </c>
    </row>
    <row r="50" spans="1:23" ht="47.25" x14ac:dyDescent="0.25">
      <c r="A50" s="51" t="s">
        <v>188</v>
      </c>
      <c r="B50" s="52" t="s">
        <v>189</v>
      </c>
      <c r="C50" s="53" t="s">
        <v>24</v>
      </c>
      <c r="D50" s="53" t="str">
        <f t="shared" ref="D50" si="51">IF(NOT(SUM(D51)=0),SUM(D51),"нд")</f>
        <v>нд</v>
      </c>
      <c r="E50" s="132" t="str">
        <f t="shared" ref="E50:U50" si="52">IF(NOT(SUM(E51)=0),SUM(E51),"нд")</f>
        <v>нд</v>
      </c>
      <c r="F50" s="132" t="str">
        <f t="shared" si="52"/>
        <v>нд</v>
      </c>
      <c r="G50" s="132" t="str">
        <f t="shared" si="52"/>
        <v>нд</v>
      </c>
      <c r="H50" s="132" t="str">
        <f t="shared" si="52"/>
        <v>нд</v>
      </c>
      <c r="I50" s="132" t="str">
        <f t="shared" si="52"/>
        <v>нд</v>
      </c>
      <c r="J50" s="132" t="str">
        <f t="shared" si="52"/>
        <v>нд</v>
      </c>
      <c r="K50" s="132" t="str">
        <f t="shared" si="52"/>
        <v>нд</v>
      </c>
      <c r="L50" s="132" t="str">
        <f t="shared" si="52"/>
        <v>нд</v>
      </c>
      <c r="M50" s="132" t="str">
        <f t="shared" si="52"/>
        <v>нд</v>
      </c>
      <c r="N50" s="132" t="str">
        <f t="shared" si="52"/>
        <v>нд</v>
      </c>
      <c r="O50" s="132" t="str">
        <f t="shared" si="52"/>
        <v>нд</v>
      </c>
      <c r="P50" s="132" t="str">
        <f t="shared" si="52"/>
        <v>нд</v>
      </c>
      <c r="Q50" s="132" t="str">
        <f t="shared" si="52"/>
        <v>нд</v>
      </c>
      <c r="R50" s="132" t="str">
        <f t="shared" si="52"/>
        <v>нд</v>
      </c>
      <c r="S50" s="132" t="str">
        <f t="shared" si="52"/>
        <v>нд</v>
      </c>
      <c r="T50" s="174" t="str">
        <f t="shared" si="4"/>
        <v>нд</v>
      </c>
      <c r="U50" s="132" t="str">
        <f t="shared" si="52"/>
        <v>нд</v>
      </c>
      <c r="V50" s="174" t="str">
        <f t="shared" si="6"/>
        <v>нд</v>
      </c>
      <c r="W50" s="53" t="s">
        <v>383</v>
      </c>
    </row>
    <row r="51" spans="1:23" ht="24" customHeight="1" x14ac:dyDescent="0.25">
      <c r="A51" s="42" t="s">
        <v>25</v>
      </c>
      <c r="B51" s="42" t="s">
        <v>25</v>
      </c>
      <c r="C51" s="42" t="s">
        <v>25</v>
      </c>
      <c r="D51" s="42" t="s">
        <v>25</v>
      </c>
      <c r="E51" s="137" t="s">
        <v>25</v>
      </c>
      <c r="F51" s="137" t="s">
        <v>25</v>
      </c>
      <c r="G51" s="137" t="s">
        <v>25</v>
      </c>
      <c r="H51" s="137" t="s">
        <v>25</v>
      </c>
      <c r="I51" s="137" t="s">
        <v>25</v>
      </c>
      <c r="J51" s="137" t="s">
        <v>25</v>
      </c>
      <c r="K51" s="137" t="s">
        <v>25</v>
      </c>
      <c r="L51" s="137" t="s">
        <v>25</v>
      </c>
      <c r="M51" s="137" t="s">
        <v>25</v>
      </c>
      <c r="N51" s="137" t="s">
        <v>25</v>
      </c>
      <c r="O51" s="137" t="s">
        <v>25</v>
      </c>
      <c r="P51" s="137" t="s">
        <v>25</v>
      </c>
      <c r="Q51" s="137" t="s">
        <v>25</v>
      </c>
      <c r="R51" s="137" t="s">
        <v>25</v>
      </c>
      <c r="S51" s="181" t="str">
        <f>IF(SUM(L51)-SUM(E51)=0,"нд",SUM(L51)-SUM(E51))</f>
        <v>нд</v>
      </c>
      <c r="T51" s="175" t="str">
        <f t="shared" ref="T51" si="53">IF(NOT(IFERROR(ROUND((L51-E51)/E51*100,2),"нд")=0),IFERROR(ROUND((L51-E51)/E51*100,2),"нд"),"нд")</f>
        <v>нд</v>
      </c>
      <c r="U51" s="181" t="str">
        <f>IF(SUM(M51)-SUM(F51)=0,"нд",SUM(M51)-SUM(F51))</f>
        <v>нд</v>
      </c>
      <c r="V51" s="176" t="str">
        <f t="shared" si="6"/>
        <v>нд</v>
      </c>
      <c r="W51" s="42" t="s">
        <v>25</v>
      </c>
    </row>
    <row r="52" spans="1:23" ht="46.9" customHeight="1" x14ac:dyDescent="0.25">
      <c r="A52" s="48" t="s">
        <v>190</v>
      </c>
      <c r="B52" s="49" t="s">
        <v>191</v>
      </c>
      <c r="C52" s="50" t="s">
        <v>24</v>
      </c>
      <c r="D52" s="120" t="str">
        <f t="shared" ref="D52:S52" si="54">IF(NOT(SUM(D53,D60)=0),SUM(D53,D60),"нд")</f>
        <v>нд</v>
      </c>
      <c r="E52" s="131" t="str">
        <f t="shared" si="54"/>
        <v>нд</v>
      </c>
      <c r="F52" s="131" t="str">
        <f t="shared" si="54"/>
        <v>нд</v>
      </c>
      <c r="G52" s="131" t="str">
        <f t="shared" si="54"/>
        <v>нд</v>
      </c>
      <c r="H52" s="131" t="str">
        <f t="shared" si="54"/>
        <v>нд</v>
      </c>
      <c r="I52" s="131" t="str">
        <f t="shared" si="54"/>
        <v>нд</v>
      </c>
      <c r="J52" s="131" t="str">
        <f t="shared" si="54"/>
        <v>нд</v>
      </c>
      <c r="K52" s="131" t="str">
        <f t="shared" si="54"/>
        <v>нд</v>
      </c>
      <c r="L52" s="131" t="str">
        <f t="shared" si="54"/>
        <v>нд</v>
      </c>
      <c r="M52" s="131" t="str">
        <f t="shared" si="54"/>
        <v>нд</v>
      </c>
      <c r="N52" s="131" t="str">
        <f t="shared" si="54"/>
        <v>нд</v>
      </c>
      <c r="O52" s="131" t="str">
        <f t="shared" si="54"/>
        <v>нд</v>
      </c>
      <c r="P52" s="131" t="str">
        <f t="shared" si="54"/>
        <v>нд</v>
      </c>
      <c r="Q52" s="131" t="str">
        <f t="shared" si="54"/>
        <v>нд</v>
      </c>
      <c r="R52" s="131" t="str">
        <f t="shared" si="54"/>
        <v>нд</v>
      </c>
      <c r="S52" s="131" t="str">
        <f t="shared" si="54"/>
        <v>нд</v>
      </c>
      <c r="T52" s="173" t="str">
        <f t="shared" si="4"/>
        <v>нд</v>
      </c>
      <c r="U52" s="131" t="str">
        <f t="shared" ref="U52" si="55">IF(NOT(SUM(U53,U60)=0),SUM(U53,U60),"нд")</f>
        <v>нд</v>
      </c>
      <c r="V52" s="173" t="str">
        <f t="shared" si="6"/>
        <v>нд</v>
      </c>
      <c r="W52" s="50" t="s">
        <v>383</v>
      </c>
    </row>
    <row r="53" spans="1:23" ht="52.5" customHeight="1" x14ac:dyDescent="0.25">
      <c r="A53" s="51" t="s">
        <v>192</v>
      </c>
      <c r="B53" s="52" t="s">
        <v>193</v>
      </c>
      <c r="C53" s="53" t="s">
        <v>24</v>
      </c>
      <c r="D53" s="53" t="str">
        <f t="shared" ref="D53:S53" si="56">IF(NOT(SUM(D54,D56,D58)=0),SUM(D54,D56,D58),"нд")</f>
        <v>нд</v>
      </c>
      <c r="E53" s="132" t="str">
        <f t="shared" si="56"/>
        <v>нд</v>
      </c>
      <c r="F53" s="132" t="str">
        <f t="shared" si="56"/>
        <v>нд</v>
      </c>
      <c r="G53" s="132" t="str">
        <f t="shared" si="56"/>
        <v>нд</v>
      </c>
      <c r="H53" s="132" t="str">
        <f t="shared" si="56"/>
        <v>нд</v>
      </c>
      <c r="I53" s="132" t="str">
        <f t="shared" si="56"/>
        <v>нд</v>
      </c>
      <c r="J53" s="132" t="str">
        <f t="shared" si="56"/>
        <v>нд</v>
      </c>
      <c r="K53" s="132" t="str">
        <f t="shared" si="56"/>
        <v>нд</v>
      </c>
      <c r="L53" s="132" t="str">
        <f t="shared" si="56"/>
        <v>нд</v>
      </c>
      <c r="M53" s="132" t="str">
        <f t="shared" si="56"/>
        <v>нд</v>
      </c>
      <c r="N53" s="132" t="str">
        <f t="shared" si="56"/>
        <v>нд</v>
      </c>
      <c r="O53" s="132" t="str">
        <f t="shared" si="56"/>
        <v>нд</v>
      </c>
      <c r="P53" s="132" t="str">
        <f t="shared" si="56"/>
        <v>нд</v>
      </c>
      <c r="Q53" s="132" t="str">
        <f t="shared" si="56"/>
        <v>нд</v>
      </c>
      <c r="R53" s="132" t="str">
        <f t="shared" si="56"/>
        <v>нд</v>
      </c>
      <c r="S53" s="132" t="str">
        <f t="shared" si="56"/>
        <v>нд</v>
      </c>
      <c r="T53" s="174" t="str">
        <f t="shared" si="4"/>
        <v>нд</v>
      </c>
      <c r="U53" s="132" t="str">
        <f t="shared" ref="U53" si="57">IF(NOT(SUM(U54,U56,U58)=0),SUM(U54,U56,U58),"нд")</f>
        <v>нд</v>
      </c>
      <c r="V53" s="174" t="str">
        <f t="shared" si="6"/>
        <v>нд</v>
      </c>
      <c r="W53" s="53" t="s">
        <v>383</v>
      </c>
    </row>
    <row r="54" spans="1:23" ht="94.5" x14ac:dyDescent="0.25">
      <c r="A54" s="56" t="s">
        <v>194</v>
      </c>
      <c r="B54" s="57" t="s">
        <v>195</v>
      </c>
      <c r="C54" s="58" t="s">
        <v>24</v>
      </c>
      <c r="D54" s="58" t="str">
        <f t="shared" ref="D54" si="58">IF(NOT(SUM(D55)=0),SUM(D55),"нд")</f>
        <v>нд</v>
      </c>
      <c r="E54" s="138" t="str">
        <f t="shared" ref="E54:U54" si="59">IF(NOT(SUM(E55)=0),SUM(E55),"нд")</f>
        <v>нд</v>
      </c>
      <c r="F54" s="138" t="str">
        <f t="shared" si="59"/>
        <v>нд</v>
      </c>
      <c r="G54" s="138" t="str">
        <f t="shared" si="59"/>
        <v>нд</v>
      </c>
      <c r="H54" s="138" t="str">
        <f t="shared" si="59"/>
        <v>нд</v>
      </c>
      <c r="I54" s="138" t="str">
        <f t="shared" si="59"/>
        <v>нд</v>
      </c>
      <c r="J54" s="138" t="str">
        <f t="shared" si="59"/>
        <v>нд</v>
      </c>
      <c r="K54" s="138" t="str">
        <f t="shared" si="59"/>
        <v>нд</v>
      </c>
      <c r="L54" s="138" t="str">
        <f t="shared" si="59"/>
        <v>нд</v>
      </c>
      <c r="M54" s="138" t="str">
        <f t="shared" si="59"/>
        <v>нд</v>
      </c>
      <c r="N54" s="138" t="str">
        <f t="shared" si="59"/>
        <v>нд</v>
      </c>
      <c r="O54" s="138" t="str">
        <f t="shared" si="59"/>
        <v>нд</v>
      </c>
      <c r="P54" s="138" t="str">
        <f t="shared" si="59"/>
        <v>нд</v>
      </c>
      <c r="Q54" s="138" t="str">
        <f t="shared" si="59"/>
        <v>нд</v>
      </c>
      <c r="R54" s="138" t="str">
        <f t="shared" si="59"/>
        <v>нд</v>
      </c>
      <c r="S54" s="138" t="str">
        <f t="shared" si="59"/>
        <v>нд</v>
      </c>
      <c r="T54" s="178" t="str">
        <f t="shared" si="4"/>
        <v>нд</v>
      </c>
      <c r="U54" s="138" t="str">
        <f t="shared" si="59"/>
        <v>нд</v>
      </c>
      <c r="V54" s="178" t="str">
        <f t="shared" si="6"/>
        <v>нд</v>
      </c>
      <c r="W54" s="58" t="s">
        <v>383</v>
      </c>
    </row>
    <row r="55" spans="1:23" ht="21.75" customHeight="1" x14ac:dyDescent="0.25">
      <c r="A55" s="42" t="s">
        <v>25</v>
      </c>
      <c r="B55" s="42" t="s">
        <v>25</v>
      </c>
      <c r="C55" s="42" t="s">
        <v>25</v>
      </c>
      <c r="D55" s="42" t="s">
        <v>25</v>
      </c>
      <c r="E55" s="137" t="s">
        <v>25</v>
      </c>
      <c r="F55" s="137" t="s">
        <v>25</v>
      </c>
      <c r="G55" s="137" t="s">
        <v>25</v>
      </c>
      <c r="H55" s="137" t="s">
        <v>25</v>
      </c>
      <c r="I55" s="137" t="s">
        <v>25</v>
      </c>
      <c r="J55" s="137" t="s">
        <v>25</v>
      </c>
      <c r="K55" s="137" t="s">
        <v>25</v>
      </c>
      <c r="L55" s="137" t="s">
        <v>25</v>
      </c>
      <c r="M55" s="137" t="s">
        <v>25</v>
      </c>
      <c r="N55" s="137" t="s">
        <v>25</v>
      </c>
      <c r="O55" s="137" t="s">
        <v>25</v>
      </c>
      <c r="P55" s="137" t="s">
        <v>25</v>
      </c>
      <c r="Q55" s="137" t="s">
        <v>25</v>
      </c>
      <c r="R55" s="137" t="s">
        <v>25</v>
      </c>
      <c r="S55" s="181" t="str">
        <f>IF(SUM(L55)-SUM(E55)=0,"нд",SUM(L55)-SUM(E55))</f>
        <v>нд</v>
      </c>
      <c r="T55" s="175" t="str">
        <f t="shared" ref="T55" si="60">IF(NOT(IFERROR(ROUND((L55-E55)/E55*100,2),"нд")=0),IFERROR(ROUND((L55-E55)/E55*100,2),"нд"),"нд")</f>
        <v>нд</v>
      </c>
      <c r="U55" s="181" t="str">
        <f>IF(SUM(M55)-SUM(F55)=0,"нд",SUM(M55)-SUM(F55))</f>
        <v>нд</v>
      </c>
      <c r="V55" s="176" t="str">
        <f t="shared" si="6"/>
        <v>нд</v>
      </c>
      <c r="W55" s="42" t="s">
        <v>25</v>
      </c>
    </row>
    <row r="56" spans="1:23" ht="78.75" x14ac:dyDescent="0.25">
      <c r="A56" s="56" t="s">
        <v>196</v>
      </c>
      <c r="B56" s="57" t="s">
        <v>197</v>
      </c>
      <c r="C56" s="58" t="s">
        <v>24</v>
      </c>
      <c r="D56" s="58" t="str">
        <f t="shared" ref="D56" si="61">IF(NOT(SUM(D57)=0),SUM(D57),"нд")</f>
        <v>нд</v>
      </c>
      <c r="E56" s="138" t="str">
        <f t="shared" ref="E56:U56" si="62">IF(NOT(SUM(E57)=0),SUM(E57),"нд")</f>
        <v>нд</v>
      </c>
      <c r="F56" s="138" t="str">
        <f t="shared" si="62"/>
        <v>нд</v>
      </c>
      <c r="G56" s="138" t="str">
        <f t="shared" si="62"/>
        <v>нд</v>
      </c>
      <c r="H56" s="138" t="str">
        <f t="shared" si="62"/>
        <v>нд</v>
      </c>
      <c r="I56" s="138" t="str">
        <f t="shared" si="62"/>
        <v>нд</v>
      </c>
      <c r="J56" s="138" t="str">
        <f t="shared" si="62"/>
        <v>нд</v>
      </c>
      <c r="K56" s="138" t="str">
        <f t="shared" si="62"/>
        <v>нд</v>
      </c>
      <c r="L56" s="138" t="str">
        <f t="shared" si="62"/>
        <v>нд</v>
      </c>
      <c r="M56" s="138" t="str">
        <f t="shared" si="62"/>
        <v>нд</v>
      </c>
      <c r="N56" s="138" t="str">
        <f t="shared" si="62"/>
        <v>нд</v>
      </c>
      <c r="O56" s="138" t="str">
        <f t="shared" si="62"/>
        <v>нд</v>
      </c>
      <c r="P56" s="138" t="str">
        <f t="shared" si="62"/>
        <v>нд</v>
      </c>
      <c r="Q56" s="138" t="str">
        <f t="shared" si="62"/>
        <v>нд</v>
      </c>
      <c r="R56" s="138" t="str">
        <f t="shared" si="62"/>
        <v>нд</v>
      </c>
      <c r="S56" s="138" t="str">
        <f t="shared" si="62"/>
        <v>нд</v>
      </c>
      <c r="T56" s="178" t="str">
        <f t="shared" si="4"/>
        <v>нд</v>
      </c>
      <c r="U56" s="138" t="str">
        <f t="shared" si="62"/>
        <v>нд</v>
      </c>
      <c r="V56" s="178" t="str">
        <f t="shared" si="6"/>
        <v>нд</v>
      </c>
      <c r="W56" s="58" t="s">
        <v>383</v>
      </c>
    </row>
    <row r="57" spans="1:23" ht="18" customHeight="1" x14ac:dyDescent="0.25">
      <c r="A57" s="42" t="s">
        <v>25</v>
      </c>
      <c r="B57" s="42" t="s">
        <v>25</v>
      </c>
      <c r="C57" s="42" t="s">
        <v>25</v>
      </c>
      <c r="D57" s="42" t="s">
        <v>25</v>
      </c>
      <c r="E57" s="137" t="s">
        <v>25</v>
      </c>
      <c r="F57" s="137" t="s">
        <v>25</v>
      </c>
      <c r="G57" s="137" t="s">
        <v>25</v>
      </c>
      <c r="H57" s="137" t="s">
        <v>25</v>
      </c>
      <c r="I57" s="137" t="s">
        <v>25</v>
      </c>
      <c r="J57" s="137" t="s">
        <v>25</v>
      </c>
      <c r="K57" s="137" t="s">
        <v>25</v>
      </c>
      <c r="L57" s="137" t="s">
        <v>25</v>
      </c>
      <c r="M57" s="137" t="s">
        <v>25</v>
      </c>
      <c r="N57" s="137" t="s">
        <v>25</v>
      </c>
      <c r="O57" s="137" t="s">
        <v>25</v>
      </c>
      <c r="P57" s="137" t="s">
        <v>25</v>
      </c>
      <c r="Q57" s="137" t="s">
        <v>25</v>
      </c>
      <c r="R57" s="137" t="s">
        <v>25</v>
      </c>
      <c r="S57" s="181" t="str">
        <f>IF(SUM(L57)-SUM(E57)=0,"нд",SUM(L57)-SUM(E57))</f>
        <v>нд</v>
      </c>
      <c r="T57" s="175" t="str">
        <f t="shared" ref="T57" si="63">IF(NOT(IFERROR(ROUND((L57-E57)/E57*100,2),"нд")=0),IFERROR(ROUND((L57-E57)/E57*100,2),"нд"),"нд")</f>
        <v>нд</v>
      </c>
      <c r="U57" s="181" t="str">
        <f>IF(SUM(M57)-SUM(F57)=0,"нд",SUM(M57)-SUM(F57))</f>
        <v>нд</v>
      </c>
      <c r="V57" s="176" t="str">
        <f t="shared" si="6"/>
        <v>нд</v>
      </c>
      <c r="W57" s="42" t="s">
        <v>25</v>
      </c>
    </row>
    <row r="58" spans="1:23" ht="94.5" x14ac:dyDescent="0.25">
      <c r="A58" s="56" t="s">
        <v>198</v>
      </c>
      <c r="B58" s="57" t="s">
        <v>199</v>
      </c>
      <c r="C58" s="58" t="s">
        <v>24</v>
      </c>
      <c r="D58" s="58" t="str">
        <f t="shared" ref="D58" si="64">IF(NOT(SUM(D59)=0),SUM(D59),"нд")</f>
        <v>нд</v>
      </c>
      <c r="E58" s="138" t="str">
        <f t="shared" ref="E58:U58" si="65">IF(NOT(SUM(E59)=0),SUM(E59),"нд")</f>
        <v>нд</v>
      </c>
      <c r="F58" s="138" t="str">
        <f t="shared" si="65"/>
        <v>нд</v>
      </c>
      <c r="G58" s="138" t="str">
        <f t="shared" si="65"/>
        <v>нд</v>
      </c>
      <c r="H58" s="138" t="str">
        <f t="shared" si="65"/>
        <v>нд</v>
      </c>
      <c r="I58" s="138" t="str">
        <f t="shared" si="65"/>
        <v>нд</v>
      </c>
      <c r="J58" s="138" t="str">
        <f t="shared" si="65"/>
        <v>нд</v>
      </c>
      <c r="K58" s="138" t="str">
        <f t="shared" si="65"/>
        <v>нд</v>
      </c>
      <c r="L58" s="138" t="str">
        <f t="shared" si="65"/>
        <v>нд</v>
      </c>
      <c r="M58" s="138" t="str">
        <f t="shared" si="65"/>
        <v>нд</v>
      </c>
      <c r="N58" s="138" t="str">
        <f t="shared" si="65"/>
        <v>нд</v>
      </c>
      <c r="O58" s="138" t="str">
        <f t="shared" si="65"/>
        <v>нд</v>
      </c>
      <c r="P58" s="138" t="str">
        <f t="shared" si="65"/>
        <v>нд</v>
      </c>
      <c r="Q58" s="138" t="str">
        <f t="shared" si="65"/>
        <v>нд</v>
      </c>
      <c r="R58" s="138" t="str">
        <f t="shared" si="65"/>
        <v>нд</v>
      </c>
      <c r="S58" s="138" t="str">
        <f t="shared" si="65"/>
        <v>нд</v>
      </c>
      <c r="T58" s="178" t="str">
        <f t="shared" si="4"/>
        <v>нд</v>
      </c>
      <c r="U58" s="138" t="str">
        <f t="shared" si="65"/>
        <v>нд</v>
      </c>
      <c r="V58" s="178" t="str">
        <f t="shared" si="6"/>
        <v>нд</v>
      </c>
      <c r="W58" s="58" t="s">
        <v>383</v>
      </c>
    </row>
    <row r="59" spans="1:23" ht="18.75" customHeight="1" x14ac:dyDescent="0.25">
      <c r="A59" s="42" t="s">
        <v>25</v>
      </c>
      <c r="B59" s="42" t="s">
        <v>25</v>
      </c>
      <c r="C59" s="42" t="s">
        <v>25</v>
      </c>
      <c r="D59" s="42" t="s">
        <v>25</v>
      </c>
      <c r="E59" s="137" t="s">
        <v>25</v>
      </c>
      <c r="F59" s="137" t="s">
        <v>25</v>
      </c>
      <c r="G59" s="137" t="s">
        <v>25</v>
      </c>
      <c r="H59" s="137" t="s">
        <v>25</v>
      </c>
      <c r="I59" s="137" t="s">
        <v>25</v>
      </c>
      <c r="J59" s="137" t="s">
        <v>25</v>
      </c>
      <c r="K59" s="137" t="s">
        <v>25</v>
      </c>
      <c r="L59" s="137" t="s">
        <v>25</v>
      </c>
      <c r="M59" s="137" t="s">
        <v>25</v>
      </c>
      <c r="N59" s="137" t="s">
        <v>25</v>
      </c>
      <c r="O59" s="137" t="s">
        <v>25</v>
      </c>
      <c r="P59" s="137" t="s">
        <v>25</v>
      </c>
      <c r="Q59" s="137" t="s">
        <v>25</v>
      </c>
      <c r="R59" s="137" t="s">
        <v>25</v>
      </c>
      <c r="S59" s="181" t="str">
        <f>IF(SUM(L59)-SUM(E59)=0,"нд",SUM(L59)-SUM(E59))</f>
        <v>нд</v>
      </c>
      <c r="T59" s="175" t="str">
        <f t="shared" ref="T59" si="66">IF(NOT(IFERROR(ROUND((L59-E59)/E59*100,2),"нд")=0),IFERROR(ROUND((L59-E59)/E59*100,2),"нд"),"нд")</f>
        <v>нд</v>
      </c>
      <c r="U59" s="181" t="str">
        <f>IF(SUM(M59)-SUM(F59)=0,"нд",SUM(M59)-SUM(F59))</f>
        <v>нд</v>
      </c>
      <c r="V59" s="176" t="str">
        <f t="shared" si="6"/>
        <v>нд</v>
      </c>
      <c r="W59" s="42" t="s">
        <v>25</v>
      </c>
    </row>
    <row r="60" spans="1:23" ht="36" customHeight="1" x14ac:dyDescent="0.25">
      <c r="A60" s="51" t="s">
        <v>200</v>
      </c>
      <c r="B60" s="52" t="s">
        <v>193</v>
      </c>
      <c r="C60" s="53" t="s">
        <v>24</v>
      </c>
      <c r="D60" s="53" t="str">
        <f t="shared" ref="D60:S60" si="67">IF(NOT(SUM(D61,D63,D65)=0),SUM(D61,D63,D65),"нд")</f>
        <v>нд</v>
      </c>
      <c r="E60" s="132" t="str">
        <f t="shared" si="67"/>
        <v>нд</v>
      </c>
      <c r="F60" s="132" t="str">
        <f t="shared" si="67"/>
        <v>нд</v>
      </c>
      <c r="G60" s="132" t="str">
        <f t="shared" si="67"/>
        <v>нд</v>
      </c>
      <c r="H60" s="132" t="str">
        <f t="shared" si="67"/>
        <v>нд</v>
      </c>
      <c r="I60" s="132" t="str">
        <f t="shared" si="67"/>
        <v>нд</v>
      </c>
      <c r="J60" s="132" t="str">
        <f t="shared" si="67"/>
        <v>нд</v>
      </c>
      <c r="K60" s="132" t="str">
        <f t="shared" si="67"/>
        <v>нд</v>
      </c>
      <c r="L60" s="132" t="str">
        <f t="shared" si="67"/>
        <v>нд</v>
      </c>
      <c r="M60" s="132" t="str">
        <f t="shared" si="67"/>
        <v>нд</v>
      </c>
      <c r="N60" s="132" t="str">
        <f t="shared" si="67"/>
        <v>нд</v>
      </c>
      <c r="O60" s="132" t="str">
        <f t="shared" si="67"/>
        <v>нд</v>
      </c>
      <c r="P60" s="132" t="str">
        <f t="shared" si="67"/>
        <v>нд</v>
      </c>
      <c r="Q60" s="132" t="str">
        <f t="shared" si="67"/>
        <v>нд</v>
      </c>
      <c r="R60" s="132" t="str">
        <f t="shared" si="67"/>
        <v>нд</v>
      </c>
      <c r="S60" s="132" t="str">
        <f t="shared" si="67"/>
        <v>нд</v>
      </c>
      <c r="T60" s="174" t="str">
        <f t="shared" si="4"/>
        <v>нд</v>
      </c>
      <c r="U60" s="132" t="str">
        <f t="shared" ref="U60" si="68">IF(NOT(SUM(U61,U63,U65)=0),SUM(U61,U63,U65),"нд")</f>
        <v>нд</v>
      </c>
      <c r="V60" s="174" t="str">
        <f t="shared" si="6"/>
        <v>нд</v>
      </c>
      <c r="W60" s="53" t="s">
        <v>383</v>
      </c>
    </row>
    <row r="61" spans="1:23" ht="94.5" x14ac:dyDescent="0.25">
      <c r="A61" s="56" t="s">
        <v>201</v>
      </c>
      <c r="B61" s="57" t="s">
        <v>195</v>
      </c>
      <c r="C61" s="58" t="s">
        <v>24</v>
      </c>
      <c r="D61" s="58" t="str">
        <f t="shared" ref="D61" si="69">IF(NOT(SUM(D62)=0),SUM(D62),"нд")</f>
        <v>нд</v>
      </c>
      <c r="E61" s="138" t="str">
        <f t="shared" ref="E61:U61" si="70">IF(NOT(SUM(E62)=0),SUM(E62),"нд")</f>
        <v>нд</v>
      </c>
      <c r="F61" s="138" t="str">
        <f t="shared" si="70"/>
        <v>нд</v>
      </c>
      <c r="G61" s="138" t="str">
        <f t="shared" si="70"/>
        <v>нд</v>
      </c>
      <c r="H61" s="138" t="str">
        <f t="shared" si="70"/>
        <v>нд</v>
      </c>
      <c r="I61" s="138" t="str">
        <f t="shared" si="70"/>
        <v>нд</v>
      </c>
      <c r="J61" s="138" t="str">
        <f t="shared" si="70"/>
        <v>нд</v>
      </c>
      <c r="K61" s="138" t="str">
        <f t="shared" si="70"/>
        <v>нд</v>
      </c>
      <c r="L61" s="138" t="str">
        <f t="shared" si="70"/>
        <v>нд</v>
      </c>
      <c r="M61" s="138" t="str">
        <f t="shared" si="70"/>
        <v>нд</v>
      </c>
      <c r="N61" s="138" t="str">
        <f t="shared" si="70"/>
        <v>нд</v>
      </c>
      <c r="O61" s="138" t="str">
        <f t="shared" si="70"/>
        <v>нд</v>
      </c>
      <c r="P61" s="138" t="str">
        <f t="shared" si="70"/>
        <v>нд</v>
      </c>
      <c r="Q61" s="138" t="str">
        <f t="shared" si="70"/>
        <v>нд</v>
      </c>
      <c r="R61" s="138" t="str">
        <f t="shared" si="70"/>
        <v>нд</v>
      </c>
      <c r="S61" s="138" t="str">
        <f t="shared" si="70"/>
        <v>нд</v>
      </c>
      <c r="T61" s="178" t="str">
        <f t="shared" si="4"/>
        <v>нд</v>
      </c>
      <c r="U61" s="138" t="str">
        <f t="shared" si="70"/>
        <v>нд</v>
      </c>
      <c r="V61" s="178" t="str">
        <f t="shared" si="6"/>
        <v>нд</v>
      </c>
      <c r="W61" s="58" t="s">
        <v>383</v>
      </c>
    </row>
    <row r="62" spans="1:23" ht="18.75" customHeight="1" x14ac:dyDescent="0.25">
      <c r="A62" s="42" t="s">
        <v>25</v>
      </c>
      <c r="B62" s="42" t="s">
        <v>25</v>
      </c>
      <c r="C62" s="42" t="s">
        <v>25</v>
      </c>
      <c r="D62" s="42" t="s">
        <v>25</v>
      </c>
      <c r="E62" s="137" t="s">
        <v>25</v>
      </c>
      <c r="F62" s="137" t="s">
        <v>25</v>
      </c>
      <c r="G62" s="137" t="s">
        <v>25</v>
      </c>
      <c r="H62" s="137" t="s">
        <v>25</v>
      </c>
      <c r="I62" s="137" t="s">
        <v>25</v>
      </c>
      <c r="J62" s="137" t="s">
        <v>25</v>
      </c>
      <c r="K62" s="137" t="s">
        <v>25</v>
      </c>
      <c r="L62" s="137" t="s">
        <v>25</v>
      </c>
      <c r="M62" s="137" t="s">
        <v>25</v>
      </c>
      <c r="N62" s="137" t="s">
        <v>25</v>
      </c>
      <c r="O62" s="137" t="s">
        <v>25</v>
      </c>
      <c r="P62" s="137" t="s">
        <v>25</v>
      </c>
      <c r="Q62" s="137" t="s">
        <v>25</v>
      </c>
      <c r="R62" s="137" t="s">
        <v>25</v>
      </c>
      <c r="S62" s="181" t="str">
        <f>IF(SUM(L62)-SUM(E62)=0,"нд",SUM(L62)-SUM(E62))</f>
        <v>нд</v>
      </c>
      <c r="T62" s="175" t="str">
        <f t="shared" ref="T62" si="71">IF(NOT(IFERROR(ROUND((L62-E62)/E62*100,2),"нд")=0),IFERROR(ROUND((L62-E62)/E62*100,2),"нд"),"нд")</f>
        <v>нд</v>
      </c>
      <c r="U62" s="181" t="str">
        <f>IF(SUM(M62)-SUM(F62)=0,"нд",SUM(M62)-SUM(F62))</f>
        <v>нд</v>
      </c>
      <c r="V62" s="176" t="str">
        <f t="shared" si="6"/>
        <v>нд</v>
      </c>
      <c r="W62" s="42" t="s">
        <v>25</v>
      </c>
    </row>
    <row r="63" spans="1:23" ht="78.75" x14ac:dyDescent="0.25">
      <c r="A63" s="56" t="s">
        <v>202</v>
      </c>
      <c r="B63" s="57" t="s">
        <v>197</v>
      </c>
      <c r="C63" s="58" t="s">
        <v>24</v>
      </c>
      <c r="D63" s="58" t="str">
        <f t="shared" ref="D63" si="72">IF(NOT(SUM(D64)=0),SUM(D64),"нд")</f>
        <v>нд</v>
      </c>
      <c r="E63" s="138" t="str">
        <f t="shared" ref="E63:U63" si="73">IF(NOT(SUM(E64)=0),SUM(E64),"нд")</f>
        <v>нд</v>
      </c>
      <c r="F63" s="138" t="str">
        <f t="shared" si="73"/>
        <v>нд</v>
      </c>
      <c r="G63" s="138" t="str">
        <f t="shared" si="73"/>
        <v>нд</v>
      </c>
      <c r="H63" s="138" t="str">
        <f t="shared" si="73"/>
        <v>нд</v>
      </c>
      <c r="I63" s="138" t="str">
        <f t="shared" si="73"/>
        <v>нд</v>
      </c>
      <c r="J63" s="138" t="str">
        <f t="shared" si="73"/>
        <v>нд</v>
      </c>
      <c r="K63" s="138" t="str">
        <f t="shared" si="73"/>
        <v>нд</v>
      </c>
      <c r="L63" s="138" t="str">
        <f t="shared" si="73"/>
        <v>нд</v>
      </c>
      <c r="M63" s="138" t="str">
        <f t="shared" si="73"/>
        <v>нд</v>
      </c>
      <c r="N63" s="138" t="str">
        <f t="shared" si="73"/>
        <v>нд</v>
      </c>
      <c r="O63" s="138" t="str">
        <f t="shared" si="73"/>
        <v>нд</v>
      </c>
      <c r="P63" s="138" t="str">
        <f t="shared" si="73"/>
        <v>нд</v>
      </c>
      <c r="Q63" s="138" t="str">
        <f t="shared" si="73"/>
        <v>нд</v>
      </c>
      <c r="R63" s="138" t="str">
        <f t="shared" si="73"/>
        <v>нд</v>
      </c>
      <c r="S63" s="138" t="str">
        <f t="shared" si="73"/>
        <v>нд</v>
      </c>
      <c r="T63" s="178" t="str">
        <f t="shared" si="4"/>
        <v>нд</v>
      </c>
      <c r="U63" s="138" t="str">
        <f t="shared" si="73"/>
        <v>нд</v>
      </c>
      <c r="V63" s="178" t="str">
        <f t="shared" si="6"/>
        <v>нд</v>
      </c>
      <c r="W63" s="58" t="s">
        <v>383</v>
      </c>
    </row>
    <row r="64" spans="1:23" ht="22.5" customHeight="1" x14ac:dyDescent="0.25">
      <c r="A64" s="42" t="s">
        <v>25</v>
      </c>
      <c r="B64" s="42" t="s">
        <v>25</v>
      </c>
      <c r="C64" s="42" t="s">
        <v>25</v>
      </c>
      <c r="D64" s="42" t="s">
        <v>25</v>
      </c>
      <c r="E64" s="137" t="s">
        <v>25</v>
      </c>
      <c r="F64" s="137" t="s">
        <v>25</v>
      </c>
      <c r="G64" s="137" t="s">
        <v>25</v>
      </c>
      <c r="H64" s="137" t="s">
        <v>25</v>
      </c>
      <c r="I64" s="137" t="s">
        <v>25</v>
      </c>
      <c r="J64" s="137" t="s">
        <v>25</v>
      </c>
      <c r="K64" s="137" t="s">
        <v>25</v>
      </c>
      <c r="L64" s="137" t="s">
        <v>25</v>
      </c>
      <c r="M64" s="137" t="s">
        <v>25</v>
      </c>
      <c r="N64" s="137" t="s">
        <v>25</v>
      </c>
      <c r="O64" s="137" t="s">
        <v>25</v>
      </c>
      <c r="P64" s="137" t="s">
        <v>25</v>
      </c>
      <c r="Q64" s="137" t="s">
        <v>25</v>
      </c>
      <c r="R64" s="137" t="s">
        <v>25</v>
      </c>
      <c r="S64" s="181" t="str">
        <f>IF(SUM(L64)-SUM(E64)=0,"нд",SUM(L64)-SUM(E64))</f>
        <v>нд</v>
      </c>
      <c r="T64" s="175" t="str">
        <f t="shared" ref="T64" si="74">IF(NOT(IFERROR(ROUND((L64-E64)/E64*100,2),"нд")=0),IFERROR(ROUND((L64-E64)/E64*100,2),"нд"),"нд")</f>
        <v>нд</v>
      </c>
      <c r="U64" s="181" t="str">
        <f>IF(SUM(M64)-SUM(F64)=0,"нд",SUM(M64)-SUM(F64))</f>
        <v>нд</v>
      </c>
      <c r="V64" s="176" t="str">
        <f t="shared" si="6"/>
        <v>нд</v>
      </c>
      <c r="W64" s="42" t="s">
        <v>25</v>
      </c>
    </row>
    <row r="65" spans="1:25" ht="94.5" x14ac:dyDescent="0.25">
      <c r="A65" s="56" t="s">
        <v>203</v>
      </c>
      <c r="B65" s="57" t="s">
        <v>204</v>
      </c>
      <c r="C65" s="58" t="s">
        <v>24</v>
      </c>
      <c r="D65" s="58" t="str">
        <f t="shared" ref="D65" si="75">IF(NOT(SUM(D66)=0),SUM(D66),"нд")</f>
        <v>нд</v>
      </c>
      <c r="E65" s="138" t="str">
        <f t="shared" ref="E65:U65" si="76">IF(NOT(SUM(E66)=0),SUM(E66),"нд")</f>
        <v>нд</v>
      </c>
      <c r="F65" s="138" t="str">
        <f t="shared" si="76"/>
        <v>нд</v>
      </c>
      <c r="G65" s="138" t="str">
        <f t="shared" si="76"/>
        <v>нд</v>
      </c>
      <c r="H65" s="138" t="str">
        <f t="shared" si="76"/>
        <v>нд</v>
      </c>
      <c r="I65" s="138" t="str">
        <f t="shared" si="76"/>
        <v>нд</v>
      </c>
      <c r="J65" s="138" t="str">
        <f t="shared" si="76"/>
        <v>нд</v>
      </c>
      <c r="K65" s="138" t="str">
        <f t="shared" si="76"/>
        <v>нд</v>
      </c>
      <c r="L65" s="138" t="str">
        <f t="shared" si="76"/>
        <v>нд</v>
      </c>
      <c r="M65" s="138" t="str">
        <f t="shared" si="76"/>
        <v>нд</v>
      </c>
      <c r="N65" s="138" t="str">
        <f t="shared" si="76"/>
        <v>нд</v>
      </c>
      <c r="O65" s="138" t="str">
        <f t="shared" si="76"/>
        <v>нд</v>
      </c>
      <c r="P65" s="138" t="str">
        <f t="shared" si="76"/>
        <v>нд</v>
      </c>
      <c r="Q65" s="138" t="str">
        <f t="shared" si="76"/>
        <v>нд</v>
      </c>
      <c r="R65" s="138" t="str">
        <f t="shared" si="76"/>
        <v>нд</v>
      </c>
      <c r="S65" s="138" t="str">
        <f t="shared" si="76"/>
        <v>нд</v>
      </c>
      <c r="T65" s="178" t="str">
        <f t="shared" si="4"/>
        <v>нд</v>
      </c>
      <c r="U65" s="138" t="str">
        <f t="shared" si="76"/>
        <v>нд</v>
      </c>
      <c r="V65" s="178" t="str">
        <f t="shared" si="6"/>
        <v>нд</v>
      </c>
      <c r="W65" s="58" t="s">
        <v>383</v>
      </c>
    </row>
    <row r="66" spans="1:25" ht="17.25" customHeight="1" x14ac:dyDescent="0.25">
      <c r="A66" s="42" t="s">
        <v>25</v>
      </c>
      <c r="B66" s="42" t="s">
        <v>25</v>
      </c>
      <c r="C66" s="42" t="s">
        <v>25</v>
      </c>
      <c r="D66" s="42" t="s">
        <v>25</v>
      </c>
      <c r="E66" s="137" t="s">
        <v>25</v>
      </c>
      <c r="F66" s="137" t="s">
        <v>25</v>
      </c>
      <c r="G66" s="137" t="s">
        <v>25</v>
      </c>
      <c r="H66" s="137" t="s">
        <v>25</v>
      </c>
      <c r="I66" s="137" t="s">
        <v>25</v>
      </c>
      <c r="J66" s="137" t="s">
        <v>25</v>
      </c>
      <c r="K66" s="137" t="s">
        <v>25</v>
      </c>
      <c r="L66" s="137" t="s">
        <v>25</v>
      </c>
      <c r="M66" s="137" t="s">
        <v>25</v>
      </c>
      <c r="N66" s="137" t="s">
        <v>25</v>
      </c>
      <c r="O66" s="137" t="s">
        <v>25</v>
      </c>
      <c r="P66" s="137" t="s">
        <v>25</v>
      </c>
      <c r="Q66" s="137" t="s">
        <v>25</v>
      </c>
      <c r="R66" s="137" t="s">
        <v>25</v>
      </c>
      <c r="S66" s="181" t="str">
        <f>IF(SUM(L66)-SUM(E66)=0,"нд",SUM(L66)-SUM(E66))</f>
        <v>нд</v>
      </c>
      <c r="T66" s="175" t="str">
        <f t="shared" ref="T66" si="77">IF(NOT(IFERROR(ROUND((L66-E66)/E66*100,2),"нд")=0),IFERROR(ROUND((L66-E66)/E66*100,2),"нд"),"нд")</f>
        <v>нд</v>
      </c>
      <c r="U66" s="181" t="str">
        <f>IF(SUM(M66)-SUM(F66)=0,"нд",SUM(M66)-SUM(F66))</f>
        <v>нд</v>
      </c>
      <c r="V66" s="176" t="str">
        <f t="shared" si="6"/>
        <v>нд</v>
      </c>
      <c r="W66" s="42" t="s">
        <v>25</v>
      </c>
    </row>
    <row r="67" spans="1:25" ht="93.6" customHeight="1" x14ac:dyDescent="0.25">
      <c r="A67" s="48" t="s">
        <v>205</v>
      </c>
      <c r="B67" s="49" t="s">
        <v>206</v>
      </c>
      <c r="C67" s="50" t="s">
        <v>24</v>
      </c>
      <c r="D67" s="120">
        <f t="shared" ref="D67:S67" si="78">IF(NOT(SUM(D68,D70)=0),SUM(D68,D70),"нд")</f>
        <v>0.22500000000000001</v>
      </c>
      <c r="E67" s="131" t="str">
        <f t="shared" si="78"/>
        <v>нд</v>
      </c>
      <c r="F67" s="131" t="str">
        <f t="shared" si="78"/>
        <v>нд</v>
      </c>
      <c r="G67" s="131" t="str">
        <f t="shared" si="78"/>
        <v>нд</v>
      </c>
      <c r="H67" s="131" t="str">
        <f t="shared" si="78"/>
        <v>нд</v>
      </c>
      <c r="I67" s="131" t="str">
        <f t="shared" si="78"/>
        <v>нд</v>
      </c>
      <c r="J67" s="131" t="str">
        <f t="shared" si="78"/>
        <v>нд</v>
      </c>
      <c r="K67" s="131" t="str">
        <f t="shared" si="78"/>
        <v>нд</v>
      </c>
      <c r="L67" s="131" t="str">
        <f t="shared" si="78"/>
        <v>нд</v>
      </c>
      <c r="M67" s="131" t="str">
        <f t="shared" si="78"/>
        <v>нд</v>
      </c>
      <c r="N67" s="131" t="str">
        <f t="shared" si="78"/>
        <v>нд</v>
      </c>
      <c r="O67" s="131" t="str">
        <f t="shared" si="78"/>
        <v>нд</v>
      </c>
      <c r="P67" s="131" t="str">
        <f t="shared" si="78"/>
        <v>нд</v>
      </c>
      <c r="Q67" s="131" t="str">
        <f t="shared" si="78"/>
        <v>нд</v>
      </c>
      <c r="R67" s="131" t="str">
        <f t="shared" si="78"/>
        <v>нд</v>
      </c>
      <c r="S67" s="131" t="str">
        <f t="shared" si="78"/>
        <v>нд</v>
      </c>
      <c r="T67" s="173" t="str">
        <f t="shared" si="4"/>
        <v>нд</v>
      </c>
      <c r="U67" s="131" t="str">
        <f t="shared" ref="U67" si="79">IF(NOT(SUM(U68,U70)=0),SUM(U68,U70),"нд")</f>
        <v>нд</v>
      </c>
      <c r="V67" s="173" t="str">
        <f t="shared" si="6"/>
        <v>нд</v>
      </c>
      <c r="W67" s="50" t="s">
        <v>383</v>
      </c>
    </row>
    <row r="68" spans="1:25" ht="63" x14ac:dyDescent="0.25">
      <c r="A68" s="51" t="s">
        <v>207</v>
      </c>
      <c r="B68" s="52" t="s">
        <v>208</v>
      </c>
      <c r="C68" s="53" t="s">
        <v>24</v>
      </c>
      <c r="D68" s="53" t="str">
        <f t="shared" ref="D68" si="80">IF(NOT(SUM(D69)=0),SUM(D69),"нд")</f>
        <v>нд</v>
      </c>
      <c r="E68" s="132" t="str">
        <f t="shared" ref="E68:U68" si="81">IF(NOT(SUM(E69)=0),SUM(E69),"нд")</f>
        <v>нд</v>
      </c>
      <c r="F68" s="132" t="str">
        <f t="shared" si="81"/>
        <v>нд</v>
      </c>
      <c r="G68" s="132" t="str">
        <f t="shared" si="81"/>
        <v>нд</v>
      </c>
      <c r="H68" s="132" t="str">
        <f t="shared" si="81"/>
        <v>нд</v>
      </c>
      <c r="I68" s="132" t="str">
        <f t="shared" si="81"/>
        <v>нд</v>
      </c>
      <c r="J68" s="132" t="str">
        <f t="shared" si="81"/>
        <v>нд</v>
      </c>
      <c r="K68" s="132" t="str">
        <f t="shared" si="81"/>
        <v>нд</v>
      </c>
      <c r="L68" s="132" t="str">
        <f t="shared" si="81"/>
        <v>нд</v>
      </c>
      <c r="M68" s="132" t="str">
        <f t="shared" si="81"/>
        <v>нд</v>
      </c>
      <c r="N68" s="132" t="str">
        <f t="shared" si="81"/>
        <v>нд</v>
      </c>
      <c r="O68" s="132" t="str">
        <f t="shared" si="81"/>
        <v>нд</v>
      </c>
      <c r="P68" s="132" t="str">
        <f t="shared" si="81"/>
        <v>нд</v>
      </c>
      <c r="Q68" s="132" t="str">
        <f t="shared" si="81"/>
        <v>нд</v>
      </c>
      <c r="R68" s="132" t="str">
        <f t="shared" si="81"/>
        <v>нд</v>
      </c>
      <c r="S68" s="132" t="str">
        <f t="shared" si="81"/>
        <v>нд</v>
      </c>
      <c r="T68" s="174" t="str">
        <f t="shared" si="4"/>
        <v>нд</v>
      </c>
      <c r="U68" s="132" t="str">
        <f t="shared" si="81"/>
        <v>нд</v>
      </c>
      <c r="V68" s="174" t="str">
        <f t="shared" si="6"/>
        <v>нд</v>
      </c>
      <c r="W68" s="53" t="s">
        <v>383</v>
      </c>
    </row>
    <row r="69" spans="1:25" ht="15.75" customHeight="1" x14ac:dyDescent="0.25">
      <c r="A69" s="42" t="s">
        <v>25</v>
      </c>
      <c r="B69" s="42" t="s">
        <v>25</v>
      </c>
      <c r="C69" s="42" t="s">
        <v>25</v>
      </c>
      <c r="D69" s="42" t="s">
        <v>25</v>
      </c>
      <c r="E69" s="137" t="s">
        <v>25</v>
      </c>
      <c r="F69" s="137" t="s">
        <v>25</v>
      </c>
      <c r="G69" s="137" t="s">
        <v>25</v>
      </c>
      <c r="H69" s="137" t="s">
        <v>25</v>
      </c>
      <c r="I69" s="137" t="s">
        <v>25</v>
      </c>
      <c r="J69" s="137" t="s">
        <v>25</v>
      </c>
      <c r="K69" s="137" t="s">
        <v>25</v>
      </c>
      <c r="L69" s="137" t="s">
        <v>25</v>
      </c>
      <c r="M69" s="137" t="s">
        <v>25</v>
      </c>
      <c r="N69" s="137" t="s">
        <v>25</v>
      </c>
      <c r="O69" s="137" t="s">
        <v>25</v>
      </c>
      <c r="P69" s="137" t="s">
        <v>25</v>
      </c>
      <c r="Q69" s="137" t="s">
        <v>25</v>
      </c>
      <c r="R69" s="137" t="s">
        <v>25</v>
      </c>
      <c r="S69" s="181" t="str">
        <f>IF(SUM(L69)-SUM(E69)=0,"нд",SUM(L69)-SUM(E69))</f>
        <v>нд</v>
      </c>
      <c r="T69" s="175" t="str">
        <f t="shared" ref="T69" si="82">IF(NOT(IFERROR(ROUND((L69-E69)/E69*100,2),"нд")=0),IFERROR(ROUND((L69-E69)/E69*100,2),"нд"),"нд")</f>
        <v>нд</v>
      </c>
      <c r="U69" s="181" t="str">
        <f>IF(SUM(M69)-SUM(F69)=0,"нд",SUM(M69)-SUM(F69))</f>
        <v>нд</v>
      </c>
      <c r="V69" s="176" t="str">
        <f t="shared" si="6"/>
        <v>нд</v>
      </c>
      <c r="W69" s="42" t="s">
        <v>25</v>
      </c>
    </row>
    <row r="70" spans="1:25" ht="76.5" customHeight="1" x14ac:dyDescent="0.25">
      <c r="A70" s="51" t="s">
        <v>209</v>
      </c>
      <c r="B70" s="52" t="s">
        <v>210</v>
      </c>
      <c r="C70" s="53" t="s">
        <v>24</v>
      </c>
      <c r="D70" s="53">
        <f t="shared" ref="D70:D71" si="83">IF(NOT(SUM(D71)=0),SUM(D71),"нд")</f>
        <v>0.22500000000000001</v>
      </c>
      <c r="E70" s="132" t="str">
        <f t="shared" ref="E70:S71" si="84">IF(NOT(SUM(E71)=0),SUM(E71),"нд")</f>
        <v>нд</v>
      </c>
      <c r="F70" s="132" t="str">
        <f t="shared" si="84"/>
        <v>нд</v>
      </c>
      <c r="G70" s="132" t="str">
        <f t="shared" si="84"/>
        <v>нд</v>
      </c>
      <c r="H70" s="132" t="str">
        <f t="shared" si="84"/>
        <v>нд</v>
      </c>
      <c r="I70" s="132" t="str">
        <f t="shared" si="84"/>
        <v>нд</v>
      </c>
      <c r="J70" s="132" t="str">
        <f t="shared" si="84"/>
        <v>нд</v>
      </c>
      <c r="K70" s="132" t="str">
        <f t="shared" si="84"/>
        <v>нд</v>
      </c>
      <c r="L70" s="132" t="str">
        <f t="shared" si="84"/>
        <v>нд</v>
      </c>
      <c r="M70" s="132" t="str">
        <f t="shared" si="84"/>
        <v>нд</v>
      </c>
      <c r="N70" s="132" t="str">
        <f t="shared" si="84"/>
        <v>нд</v>
      </c>
      <c r="O70" s="132" t="str">
        <f t="shared" si="84"/>
        <v>нд</v>
      </c>
      <c r="P70" s="132" t="str">
        <f t="shared" si="84"/>
        <v>нд</v>
      </c>
      <c r="Q70" s="132" t="str">
        <f t="shared" si="84"/>
        <v>нд</v>
      </c>
      <c r="R70" s="132" t="str">
        <f t="shared" si="84"/>
        <v>нд</v>
      </c>
      <c r="S70" s="132" t="str">
        <f t="shared" si="84"/>
        <v>нд</v>
      </c>
      <c r="T70" s="174" t="str">
        <f t="shared" si="4"/>
        <v>нд</v>
      </c>
      <c r="U70" s="132" t="str">
        <f t="shared" ref="S70:V71" si="85">IF(NOT(SUM(U71)=0),SUM(U71),"нд")</f>
        <v>нд</v>
      </c>
      <c r="V70" s="174" t="str">
        <f t="shared" si="6"/>
        <v>нд</v>
      </c>
      <c r="W70" s="53" t="s">
        <v>383</v>
      </c>
    </row>
    <row r="71" spans="1:25" s="65" customFormat="1" ht="26.25" customHeight="1" x14ac:dyDescent="0.25">
      <c r="A71" s="36" t="s">
        <v>211</v>
      </c>
      <c r="B71" s="39" t="s">
        <v>66</v>
      </c>
      <c r="C71" s="38" t="s">
        <v>24</v>
      </c>
      <c r="D71" s="75">
        <f t="shared" si="83"/>
        <v>0.22500000000000001</v>
      </c>
      <c r="E71" s="134" t="str">
        <f t="shared" si="84"/>
        <v>нд</v>
      </c>
      <c r="F71" s="134" t="str">
        <f t="shared" si="84"/>
        <v>нд</v>
      </c>
      <c r="G71" s="134" t="str">
        <f t="shared" si="84"/>
        <v>нд</v>
      </c>
      <c r="H71" s="134" t="str">
        <f t="shared" si="84"/>
        <v>нд</v>
      </c>
      <c r="I71" s="134" t="str">
        <f t="shared" si="84"/>
        <v>нд</v>
      </c>
      <c r="J71" s="134" t="str">
        <f t="shared" si="84"/>
        <v>нд</v>
      </c>
      <c r="K71" s="134" t="str">
        <f t="shared" si="84"/>
        <v>нд</v>
      </c>
      <c r="L71" s="134" t="str">
        <f t="shared" si="84"/>
        <v>нд</v>
      </c>
      <c r="M71" s="134" t="str">
        <f t="shared" si="84"/>
        <v>нд</v>
      </c>
      <c r="N71" s="134" t="str">
        <f t="shared" si="84"/>
        <v>нд</v>
      </c>
      <c r="O71" s="134" t="str">
        <f t="shared" si="84"/>
        <v>нд</v>
      </c>
      <c r="P71" s="134" t="str">
        <f t="shared" si="84"/>
        <v>нд</v>
      </c>
      <c r="Q71" s="134" t="str">
        <f t="shared" si="84"/>
        <v>нд</v>
      </c>
      <c r="R71" s="134" t="str">
        <f t="shared" si="84"/>
        <v>нд</v>
      </c>
      <c r="S71" s="134" t="str">
        <f t="shared" si="85"/>
        <v>нд</v>
      </c>
      <c r="T71" s="77" t="str">
        <f t="shared" si="4"/>
        <v>нд</v>
      </c>
      <c r="U71" s="134" t="str">
        <f t="shared" si="85"/>
        <v>нд</v>
      </c>
      <c r="V71" s="77" t="str">
        <f t="shared" si="6"/>
        <v>нд</v>
      </c>
      <c r="W71" s="38" t="s">
        <v>383</v>
      </c>
    </row>
    <row r="72" spans="1:25" ht="46.9" customHeight="1" x14ac:dyDescent="0.25">
      <c r="A72" s="31" t="s">
        <v>212</v>
      </c>
      <c r="B72" s="35" t="s">
        <v>213</v>
      </c>
      <c r="C72" s="55" t="s">
        <v>214</v>
      </c>
      <c r="D72" s="40">
        <v>0.22500000000000001</v>
      </c>
      <c r="E72" s="133" t="s">
        <v>25</v>
      </c>
      <c r="F72" s="133" t="s">
        <v>25</v>
      </c>
      <c r="G72" s="133" t="s">
        <v>25</v>
      </c>
      <c r="H72" s="133" t="s">
        <v>25</v>
      </c>
      <c r="I72" s="133" t="s">
        <v>25</v>
      </c>
      <c r="J72" s="133" t="s">
        <v>25</v>
      </c>
      <c r="K72" s="133" t="s">
        <v>25</v>
      </c>
      <c r="L72" s="135" t="s">
        <v>25</v>
      </c>
      <c r="M72" s="133" t="s">
        <v>25</v>
      </c>
      <c r="N72" s="133" t="s">
        <v>25</v>
      </c>
      <c r="O72" s="133" t="s">
        <v>25</v>
      </c>
      <c r="P72" s="133" t="s">
        <v>25</v>
      </c>
      <c r="Q72" s="133" t="s">
        <v>25</v>
      </c>
      <c r="R72" s="133" t="s">
        <v>25</v>
      </c>
      <c r="S72" s="181" t="str">
        <f>IF(SUM(L72)-SUM(E72)=0,"нд",SUM(L72)-SUM(E72))</f>
        <v>нд</v>
      </c>
      <c r="T72" s="175" t="str">
        <f t="shared" ref="T72" si="86">IF(NOT(IFERROR(ROUND((L72-E72)/E72*100,2),"нд")=0),IFERROR(ROUND((L72-E72)/E72*100,2),"нд"),"нд")</f>
        <v>нд</v>
      </c>
      <c r="U72" s="181" t="str">
        <f>IF(SUM(M72)-SUM(F72)=0,"нд",SUM(M72)-SUM(F72))</f>
        <v>нд</v>
      </c>
      <c r="V72" s="176" t="str">
        <f t="shared" si="6"/>
        <v>нд</v>
      </c>
      <c r="W72" s="55" t="s">
        <v>25</v>
      </c>
      <c r="Y72" s="62"/>
    </row>
    <row r="73" spans="1:25" ht="41.25" customHeight="1" x14ac:dyDescent="0.25">
      <c r="A73" s="45" t="s">
        <v>215</v>
      </c>
      <c r="B73" s="46" t="s">
        <v>216</v>
      </c>
      <c r="C73" s="47" t="s">
        <v>24</v>
      </c>
      <c r="D73" s="119">
        <f t="shared" ref="D73:S73" si="87">IF(NOT(SUM(D74,D130,D153,D171)=0),SUM(D74,D130,D153,D171),"нд")</f>
        <v>64.210999999999999</v>
      </c>
      <c r="E73" s="130" t="str">
        <f t="shared" si="87"/>
        <v>нд</v>
      </c>
      <c r="F73" s="130">
        <f t="shared" si="87"/>
        <v>10.957000000000001</v>
      </c>
      <c r="G73" s="130" t="str">
        <f t="shared" si="87"/>
        <v>нд</v>
      </c>
      <c r="H73" s="130" t="str">
        <f t="shared" si="87"/>
        <v>нд</v>
      </c>
      <c r="I73" s="130" t="str">
        <f t="shared" si="87"/>
        <v>нд</v>
      </c>
      <c r="J73" s="130" t="str">
        <f t="shared" si="87"/>
        <v>нд</v>
      </c>
      <c r="K73" s="130">
        <f t="shared" si="87"/>
        <v>2</v>
      </c>
      <c r="L73" s="130" t="str">
        <f t="shared" si="87"/>
        <v>нд</v>
      </c>
      <c r="M73" s="130">
        <f t="shared" si="87"/>
        <v>11.081</v>
      </c>
      <c r="N73" s="130" t="str">
        <f t="shared" si="87"/>
        <v>нд</v>
      </c>
      <c r="O73" s="130" t="str">
        <f t="shared" si="87"/>
        <v>нд</v>
      </c>
      <c r="P73" s="130" t="str">
        <f t="shared" si="87"/>
        <v>нд</v>
      </c>
      <c r="Q73" s="130" t="str">
        <f t="shared" si="87"/>
        <v>нд</v>
      </c>
      <c r="R73" s="130">
        <f t="shared" si="87"/>
        <v>2</v>
      </c>
      <c r="S73" s="130" t="str">
        <f t="shared" si="87"/>
        <v>нд</v>
      </c>
      <c r="T73" s="172" t="str">
        <f t="shared" si="4"/>
        <v>нд</v>
      </c>
      <c r="U73" s="130">
        <f t="shared" ref="U73" si="88">IF(NOT(SUM(U74,U130,U153,U171)=0),SUM(U74,U130,U153,U171),"нд")</f>
        <v>0.12400000000000055</v>
      </c>
      <c r="V73" s="172">
        <f t="shared" si="6"/>
        <v>1.1299999999999999</v>
      </c>
      <c r="W73" s="47" t="s">
        <v>383</v>
      </c>
      <c r="Y73" s="62"/>
    </row>
    <row r="74" spans="1:25" ht="31.5" customHeight="1" x14ac:dyDescent="0.25">
      <c r="A74" s="48" t="s">
        <v>217</v>
      </c>
      <c r="B74" s="49" t="s">
        <v>218</v>
      </c>
      <c r="C74" s="50" t="s">
        <v>24</v>
      </c>
      <c r="D74" s="120">
        <f t="shared" ref="D74:S74" si="89">IF(NOT(SUM(D75,D77)=0),SUM(D75,D77),"нд")</f>
        <v>22.917000000000009</v>
      </c>
      <c r="E74" s="131" t="str">
        <f t="shared" si="89"/>
        <v>нд</v>
      </c>
      <c r="F74" s="131" t="str">
        <f t="shared" si="89"/>
        <v>нд</v>
      </c>
      <c r="G74" s="131" t="str">
        <f t="shared" si="89"/>
        <v>нд</v>
      </c>
      <c r="H74" s="131" t="str">
        <f t="shared" si="89"/>
        <v>нд</v>
      </c>
      <c r="I74" s="131" t="str">
        <f t="shared" si="89"/>
        <v>нд</v>
      </c>
      <c r="J74" s="131" t="str">
        <f t="shared" si="89"/>
        <v>нд</v>
      </c>
      <c r="K74" s="131" t="str">
        <f t="shared" si="89"/>
        <v>нд</v>
      </c>
      <c r="L74" s="131" t="str">
        <f t="shared" si="89"/>
        <v>нд</v>
      </c>
      <c r="M74" s="131" t="str">
        <f t="shared" si="89"/>
        <v>нд</v>
      </c>
      <c r="N74" s="131" t="str">
        <f t="shared" si="89"/>
        <v>нд</v>
      </c>
      <c r="O74" s="131" t="str">
        <f t="shared" si="89"/>
        <v>нд</v>
      </c>
      <c r="P74" s="131" t="str">
        <f t="shared" si="89"/>
        <v>нд</v>
      </c>
      <c r="Q74" s="131" t="str">
        <f t="shared" si="89"/>
        <v>нд</v>
      </c>
      <c r="R74" s="131" t="str">
        <f t="shared" si="89"/>
        <v>нд</v>
      </c>
      <c r="S74" s="131" t="str">
        <f t="shared" si="89"/>
        <v>нд</v>
      </c>
      <c r="T74" s="173" t="str">
        <f t="shared" si="4"/>
        <v>нд</v>
      </c>
      <c r="U74" s="131" t="str">
        <f t="shared" ref="U74" si="90">IF(NOT(SUM(U75,U77)=0),SUM(U75,U77),"нд")</f>
        <v>нд</v>
      </c>
      <c r="V74" s="173" t="str">
        <f t="shared" si="6"/>
        <v>нд</v>
      </c>
      <c r="W74" s="50" t="s">
        <v>383</v>
      </c>
    </row>
    <row r="75" spans="1:25" ht="31.5" x14ac:dyDescent="0.25">
      <c r="A75" s="51" t="s">
        <v>219</v>
      </c>
      <c r="B75" s="52" t="s">
        <v>220</v>
      </c>
      <c r="C75" s="53" t="s">
        <v>24</v>
      </c>
      <c r="D75" s="53" t="str">
        <f t="shared" ref="D75" si="91">IF(NOT(SUM(D76)=0),SUM(D76),"нд")</f>
        <v>нд</v>
      </c>
      <c r="E75" s="132" t="str">
        <f t="shared" ref="E75:U75" si="92">IF(NOT(SUM(E76)=0),SUM(E76),"нд")</f>
        <v>нд</v>
      </c>
      <c r="F75" s="132" t="str">
        <f t="shared" si="92"/>
        <v>нд</v>
      </c>
      <c r="G75" s="132" t="str">
        <f t="shared" si="92"/>
        <v>нд</v>
      </c>
      <c r="H75" s="132" t="str">
        <f t="shared" si="92"/>
        <v>нд</v>
      </c>
      <c r="I75" s="132" t="str">
        <f t="shared" si="92"/>
        <v>нд</v>
      </c>
      <c r="J75" s="132" t="str">
        <f t="shared" si="92"/>
        <v>нд</v>
      </c>
      <c r="K75" s="132" t="str">
        <f t="shared" si="92"/>
        <v>нд</v>
      </c>
      <c r="L75" s="132" t="str">
        <f t="shared" si="92"/>
        <v>нд</v>
      </c>
      <c r="M75" s="132" t="str">
        <f t="shared" si="92"/>
        <v>нд</v>
      </c>
      <c r="N75" s="132" t="str">
        <f t="shared" si="92"/>
        <v>нд</v>
      </c>
      <c r="O75" s="132" t="str">
        <f t="shared" si="92"/>
        <v>нд</v>
      </c>
      <c r="P75" s="132" t="str">
        <f t="shared" si="92"/>
        <v>нд</v>
      </c>
      <c r="Q75" s="132" t="str">
        <f t="shared" si="92"/>
        <v>нд</v>
      </c>
      <c r="R75" s="132" t="str">
        <f t="shared" si="92"/>
        <v>нд</v>
      </c>
      <c r="S75" s="132" t="str">
        <f t="shared" si="92"/>
        <v>нд</v>
      </c>
      <c r="T75" s="174" t="str">
        <f t="shared" si="4"/>
        <v>нд</v>
      </c>
      <c r="U75" s="132" t="str">
        <f t="shared" si="92"/>
        <v>нд</v>
      </c>
      <c r="V75" s="174" t="str">
        <f t="shared" si="6"/>
        <v>нд</v>
      </c>
      <c r="W75" s="53" t="s">
        <v>383</v>
      </c>
    </row>
    <row r="76" spans="1:25" ht="21.75" customHeight="1" x14ac:dyDescent="0.25">
      <c r="A76" s="42" t="s">
        <v>25</v>
      </c>
      <c r="B76" s="42" t="s">
        <v>25</v>
      </c>
      <c r="C76" s="42" t="s">
        <v>25</v>
      </c>
      <c r="D76" s="42" t="s">
        <v>25</v>
      </c>
      <c r="E76" s="137" t="s">
        <v>25</v>
      </c>
      <c r="F76" s="137" t="s">
        <v>25</v>
      </c>
      <c r="G76" s="137" t="s">
        <v>25</v>
      </c>
      <c r="H76" s="137" t="s">
        <v>25</v>
      </c>
      <c r="I76" s="137" t="s">
        <v>25</v>
      </c>
      <c r="J76" s="137" t="s">
        <v>25</v>
      </c>
      <c r="K76" s="137" t="s">
        <v>25</v>
      </c>
      <c r="L76" s="137" t="s">
        <v>25</v>
      </c>
      <c r="M76" s="137" t="s">
        <v>25</v>
      </c>
      <c r="N76" s="137" t="s">
        <v>25</v>
      </c>
      <c r="O76" s="137" t="s">
        <v>25</v>
      </c>
      <c r="P76" s="137" t="s">
        <v>25</v>
      </c>
      <c r="Q76" s="137" t="s">
        <v>25</v>
      </c>
      <c r="R76" s="137" t="s">
        <v>25</v>
      </c>
      <c r="S76" s="181" t="str">
        <f>IF(SUM(L76)-SUM(E76)=0,"нд",SUM(L76)-SUM(E76))</f>
        <v>нд</v>
      </c>
      <c r="T76" s="175" t="str">
        <f t="shared" ref="T76" si="93">IF(NOT(IFERROR(ROUND((L76-E76)/E76*100,2),"нд")=0),IFERROR(ROUND((L76-E76)/E76*100,2),"нд"),"нд")</f>
        <v>нд</v>
      </c>
      <c r="U76" s="181" t="str">
        <f>IF(SUM(M76)-SUM(F76)=0,"нд",SUM(M76)-SUM(F76))</f>
        <v>нд</v>
      </c>
      <c r="V76" s="176" t="str">
        <f t="shared" si="6"/>
        <v>нд</v>
      </c>
      <c r="W76" s="42" t="s">
        <v>25</v>
      </c>
    </row>
    <row r="77" spans="1:25" ht="48.75" customHeight="1" x14ac:dyDescent="0.25">
      <c r="A77" s="51" t="s">
        <v>221</v>
      </c>
      <c r="B77" s="52" t="s">
        <v>222</v>
      </c>
      <c r="C77" s="53" t="s">
        <v>24</v>
      </c>
      <c r="D77" s="53">
        <f t="shared" ref="D77:S77" si="94">IF(NOT(SUM(D78,D90)=0),SUM(D78,D90),"нд")</f>
        <v>22.917000000000009</v>
      </c>
      <c r="E77" s="132" t="str">
        <f t="shared" si="94"/>
        <v>нд</v>
      </c>
      <c r="F77" s="132" t="str">
        <f t="shared" si="94"/>
        <v>нд</v>
      </c>
      <c r="G77" s="132" t="str">
        <f t="shared" si="94"/>
        <v>нд</v>
      </c>
      <c r="H77" s="132" t="str">
        <f t="shared" si="94"/>
        <v>нд</v>
      </c>
      <c r="I77" s="132" t="str">
        <f t="shared" si="94"/>
        <v>нд</v>
      </c>
      <c r="J77" s="132" t="str">
        <f t="shared" si="94"/>
        <v>нд</v>
      </c>
      <c r="K77" s="132" t="str">
        <f t="shared" si="94"/>
        <v>нд</v>
      </c>
      <c r="L77" s="132" t="str">
        <f t="shared" si="94"/>
        <v>нд</v>
      </c>
      <c r="M77" s="132" t="str">
        <f t="shared" si="94"/>
        <v>нд</v>
      </c>
      <c r="N77" s="132" t="str">
        <f t="shared" si="94"/>
        <v>нд</v>
      </c>
      <c r="O77" s="132" t="str">
        <f t="shared" si="94"/>
        <v>нд</v>
      </c>
      <c r="P77" s="132" t="str">
        <f t="shared" si="94"/>
        <v>нд</v>
      </c>
      <c r="Q77" s="132" t="str">
        <f t="shared" si="94"/>
        <v>нд</v>
      </c>
      <c r="R77" s="132" t="str">
        <f t="shared" si="94"/>
        <v>нд</v>
      </c>
      <c r="S77" s="132" t="str">
        <f t="shared" si="94"/>
        <v>нд</v>
      </c>
      <c r="T77" s="174" t="str">
        <f t="shared" si="4"/>
        <v>нд</v>
      </c>
      <c r="U77" s="132" t="str">
        <f t="shared" ref="U77" si="95">IF(NOT(SUM(U78,U90)=0),SUM(U78,U90),"нд")</f>
        <v>нд</v>
      </c>
      <c r="V77" s="174" t="str">
        <f t="shared" si="6"/>
        <v>нд</v>
      </c>
      <c r="W77" s="53" t="s">
        <v>383</v>
      </c>
    </row>
    <row r="78" spans="1:25" s="65" customFormat="1" ht="21.75" customHeight="1" x14ac:dyDescent="0.25">
      <c r="A78" s="28" t="s">
        <v>223</v>
      </c>
      <c r="B78" s="29" t="s">
        <v>30</v>
      </c>
      <c r="C78" s="24" t="s">
        <v>24</v>
      </c>
      <c r="D78" s="24">
        <f t="shared" ref="D78" si="96">IF(NOT(SUM(D79:D89)=0),SUM(D79:D89),"нд")</f>
        <v>2.75</v>
      </c>
      <c r="E78" s="139" t="str">
        <f t="shared" ref="E78:S78" si="97">IF(NOT(SUM(E79:E89)=0),SUM(E79:E89),"нд")</f>
        <v>нд</v>
      </c>
      <c r="F78" s="139" t="str">
        <f t="shared" si="97"/>
        <v>нд</v>
      </c>
      <c r="G78" s="139" t="str">
        <f t="shared" si="97"/>
        <v>нд</v>
      </c>
      <c r="H78" s="139" t="str">
        <f t="shared" si="97"/>
        <v>нд</v>
      </c>
      <c r="I78" s="139" t="str">
        <f t="shared" si="97"/>
        <v>нд</v>
      </c>
      <c r="J78" s="139" t="str">
        <f t="shared" si="97"/>
        <v>нд</v>
      </c>
      <c r="K78" s="139" t="str">
        <f t="shared" si="97"/>
        <v>нд</v>
      </c>
      <c r="L78" s="139" t="str">
        <f t="shared" si="97"/>
        <v>нд</v>
      </c>
      <c r="M78" s="139" t="str">
        <f t="shared" si="97"/>
        <v>нд</v>
      </c>
      <c r="N78" s="139" t="str">
        <f t="shared" si="97"/>
        <v>нд</v>
      </c>
      <c r="O78" s="139" t="str">
        <f t="shared" si="97"/>
        <v>нд</v>
      </c>
      <c r="P78" s="139" t="str">
        <f t="shared" si="97"/>
        <v>нд</v>
      </c>
      <c r="Q78" s="139" t="str">
        <f t="shared" si="97"/>
        <v>нд</v>
      </c>
      <c r="R78" s="139" t="str">
        <f t="shared" si="97"/>
        <v>нд</v>
      </c>
      <c r="S78" s="139" t="str">
        <f t="shared" si="97"/>
        <v>нд</v>
      </c>
      <c r="T78" s="170" t="str">
        <f t="shared" si="4"/>
        <v>нд</v>
      </c>
      <c r="U78" s="139" t="str">
        <f t="shared" ref="U78" si="98">IF(NOT(SUM(U79:U89)=0),SUM(U79:U89),"нд")</f>
        <v>нд</v>
      </c>
      <c r="V78" s="170" t="str">
        <f t="shared" si="6"/>
        <v>нд</v>
      </c>
      <c r="W78" s="24" t="s">
        <v>383</v>
      </c>
    </row>
    <row r="79" spans="1:25" s="65" customFormat="1" ht="46.9" customHeight="1" x14ac:dyDescent="0.25">
      <c r="A79" s="31" t="s">
        <v>224</v>
      </c>
      <c r="B79" s="54" t="s">
        <v>225</v>
      </c>
      <c r="C79" s="33" t="s">
        <v>55</v>
      </c>
      <c r="D79" s="40" t="s">
        <v>25</v>
      </c>
      <c r="E79" s="140" t="s">
        <v>25</v>
      </c>
      <c r="F79" s="141" t="s">
        <v>25</v>
      </c>
      <c r="G79" s="140" t="s">
        <v>25</v>
      </c>
      <c r="H79" s="140" t="s">
        <v>25</v>
      </c>
      <c r="I79" s="140" t="s">
        <v>25</v>
      </c>
      <c r="J79" s="140" t="s">
        <v>25</v>
      </c>
      <c r="K79" s="141" t="s">
        <v>25</v>
      </c>
      <c r="L79" s="133" t="s">
        <v>25</v>
      </c>
      <c r="M79" s="140" t="s">
        <v>25</v>
      </c>
      <c r="N79" s="140" t="s">
        <v>25</v>
      </c>
      <c r="O79" s="141" t="s">
        <v>25</v>
      </c>
      <c r="P79" s="140" t="s">
        <v>25</v>
      </c>
      <c r="Q79" s="141" t="s">
        <v>25</v>
      </c>
      <c r="R79" s="140" t="s">
        <v>25</v>
      </c>
      <c r="S79" s="181" t="str">
        <f t="shared" ref="S79:S89" si="99">IF(SUM(L79)-SUM(E79)=0,"нд",SUM(L79)-SUM(E79))</f>
        <v>нд</v>
      </c>
      <c r="T79" s="175" t="str">
        <f t="shared" ref="T79:T89" si="100">IF(NOT(IFERROR(ROUND((L79-E79)/E79*100,2),"нд")=0),IFERROR(ROUND((L79-E79)/E79*100,2),"нд"),"нд")</f>
        <v>нд</v>
      </c>
      <c r="U79" s="181" t="str">
        <f t="shared" ref="U79:U89" si="101">IF(SUM(M79)-SUM(F79)=0,"нд",SUM(M79)-SUM(F79))</f>
        <v>нд</v>
      </c>
      <c r="V79" s="176" t="str">
        <f t="shared" si="6"/>
        <v>нд</v>
      </c>
      <c r="W79" s="33" t="s">
        <v>25</v>
      </c>
    </row>
    <row r="80" spans="1:25" s="65" customFormat="1" ht="46.9" customHeight="1" x14ac:dyDescent="0.25">
      <c r="A80" s="31" t="s">
        <v>226</v>
      </c>
      <c r="B80" s="35" t="s">
        <v>393</v>
      </c>
      <c r="C80" s="33" t="s">
        <v>56</v>
      </c>
      <c r="D80" s="40" t="s">
        <v>25</v>
      </c>
      <c r="E80" s="133" t="s">
        <v>25</v>
      </c>
      <c r="F80" s="133" t="s">
        <v>25</v>
      </c>
      <c r="G80" s="133" t="s">
        <v>25</v>
      </c>
      <c r="H80" s="133" t="s">
        <v>25</v>
      </c>
      <c r="I80" s="133" t="s">
        <v>25</v>
      </c>
      <c r="J80" s="133" t="s">
        <v>25</v>
      </c>
      <c r="K80" s="133" t="s">
        <v>25</v>
      </c>
      <c r="L80" s="162" t="s">
        <v>25</v>
      </c>
      <c r="M80" s="133" t="s">
        <v>25</v>
      </c>
      <c r="N80" s="133" t="s">
        <v>25</v>
      </c>
      <c r="O80" s="133" t="s">
        <v>25</v>
      </c>
      <c r="P80" s="133" t="s">
        <v>25</v>
      </c>
      <c r="Q80" s="133" t="s">
        <v>25</v>
      </c>
      <c r="R80" s="133" t="s">
        <v>25</v>
      </c>
      <c r="S80" s="181" t="str">
        <f t="shared" si="99"/>
        <v>нд</v>
      </c>
      <c r="T80" s="175" t="str">
        <f t="shared" si="100"/>
        <v>нд</v>
      </c>
      <c r="U80" s="181" t="str">
        <f t="shared" si="101"/>
        <v>нд</v>
      </c>
      <c r="V80" s="176" t="str">
        <f t="shared" si="6"/>
        <v>нд</v>
      </c>
      <c r="W80" s="33" t="s">
        <v>25</v>
      </c>
    </row>
    <row r="81" spans="1:23" s="66" customFormat="1" ht="46.9" customHeight="1" x14ac:dyDescent="0.25">
      <c r="A81" s="31" t="s">
        <v>227</v>
      </c>
      <c r="B81" s="35" t="s">
        <v>394</v>
      </c>
      <c r="C81" s="33" t="s">
        <v>57</v>
      </c>
      <c r="D81" s="40">
        <v>0.47</v>
      </c>
      <c r="E81" s="133" t="s">
        <v>25</v>
      </c>
      <c r="F81" s="133" t="s">
        <v>25</v>
      </c>
      <c r="G81" s="133" t="s">
        <v>25</v>
      </c>
      <c r="H81" s="142" t="s">
        <v>25</v>
      </c>
      <c r="I81" s="142" t="s">
        <v>25</v>
      </c>
      <c r="J81" s="142" t="s">
        <v>25</v>
      </c>
      <c r="K81" s="133" t="s">
        <v>25</v>
      </c>
      <c r="L81" s="133" t="s">
        <v>25</v>
      </c>
      <c r="M81" s="142" t="s">
        <v>25</v>
      </c>
      <c r="N81" s="142" t="s">
        <v>25</v>
      </c>
      <c r="O81" s="133" t="s">
        <v>25</v>
      </c>
      <c r="P81" s="142" t="s">
        <v>25</v>
      </c>
      <c r="Q81" s="133" t="s">
        <v>25</v>
      </c>
      <c r="R81" s="142" t="s">
        <v>25</v>
      </c>
      <c r="S81" s="181" t="str">
        <f t="shared" si="99"/>
        <v>нд</v>
      </c>
      <c r="T81" s="175" t="str">
        <f t="shared" si="100"/>
        <v>нд</v>
      </c>
      <c r="U81" s="181" t="str">
        <f t="shared" si="101"/>
        <v>нд</v>
      </c>
      <c r="V81" s="176" t="str">
        <f t="shared" si="6"/>
        <v>нд</v>
      </c>
      <c r="W81" s="33" t="s">
        <v>25</v>
      </c>
    </row>
    <row r="82" spans="1:23" s="65" customFormat="1" ht="41.25" customHeight="1" x14ac:dyDescent="0.25">
      <c r="A82" s="31" t="s">
        <v>228</v>
      </c>
      <c r="B82" s="35" t="s">
        <v>452</v>
      </c>
      <c r="C82" s="40" t="s">
        <v>58</v>
      </c>
      <c r="D82" s="40">
        <v>0.52200000000000002</v>
      </c>
      <c r="E82" s="133" t="s">
        <v>25</v>
      </c>
      <c r="F82" s="133" t="s">
        <v>25</v>
      </c>
      <c r="G82" s="133" t="s">
        <v>25</v>
      </c>
      <c r="H82" s="142" t="s">
        <v>25</v>
      </c>
      <c r="I82" s="142" t="s">
        <v>25</v>
      </c>
      <c r="J82" s="142" t="s">
        <v>25</v>
      </c>
      <c r="K82" s="133" t="s">
        <v>25</v>
      </c>
      <c r="L82" s="142" t="s">
        <v>25</v>
      </c>
      <c r="M82" s="142" t="s">
        <v>25</v>
      </c>
      <c r="N82" s="142" t="s">
        <v>25</v>
      </c>
      <c r="O82" s="133" t="s">
        <v>25</v>
      </c>
      <c r="P82" s="142" t="s">
        <v>25</v>
      </c>
      <c r="Q82" s="133" t="s">
        <v>25</v>
      </c>
      <c r="R82" s="142" t="s">
        <v>25</v>
      </c>
      <c r="S82" s="181" t="str">
        <f t="shared" si="99"/>
        <v>нд</v>
      </c>
      <c r="T82" s="175" t="str">
        <f t="shared" si="100"/>
        <v>нд</v>
      </c>
      <c r="U82" s="181" t="str">
        <f t="shared" si="101"/>
        <v>нд</v>
      </c>
      <c r="V82" s="176" t="str">
        <f t="shared" si="6"/>
        <v>нд</v>
      </c>
      <c r="W82" s="40" t="s">
        <v>25</v>
      </c>
    </row>
    <row r="83" spans="1:23" s="65" customFormat="1" ht="46.9" customHeight="1" x14ac:dyDescent="0.25">
      <c r="A83" s="31" t="s">
        <v>229</v>
      </c>
      <c r="B83" s="35" t="s">
        <v>395</v>
      </c>
      <c r="C83" s="33" t="s">
        <v>59</v>
      </c>
      <c r="D83" s="40">
        <v>0.52500000000000002</v>
      </c>
      <c r="E83" s="140" t="s">
        <v>25</v>
      </c>
      <c r="F83" s="141" t="s">
        <v>25</v>
      </c>
      <c r="G83" s="140" t="s">
        <v>25</v>
      </c>
      <c r="H83" s="140" t="s">
        <v>25</v>
      </c>
      <c r="I83" s="140" t="s">
        <v>25</v>
      </c>
      <c r="J83" s="140" t="s">
        <v>25</v>
      </c>
      <c r="K83" s="141" t="s">
        <v>25</v>
      </c>
      <c r="L83" s="142" t="s">
        <v>25</v>
      </c>
      <c r="M83" s="140" t="s">
        <v>25</v>
      </c>
      <c r="N83" s="140" t="s">
        <v>25</v>
      </c>
      <c r="O83" s="141" t="s">
        <v>25</v>
      </c>
      <c r="P83" s="140" t="s">
        <v>25</v>
      </c>
      <c r="Q83" s="141" t="s">
        <v>25</v>
      </c>
      <c r="R83" s="140" t="s">
        <v>25</v>
      </c>
      <c r="S83" s="181" t="str">
        <f t="shared" si="99"/>
        <v>нд</v>
      </c>
      <c r="T83" s="175" t="str">
        <f t="shared" si="100"/>
        <v>нд</v>
      </c>
      <c r="U83" s="181" t="str">
        <f t="shared" si="101"/>
        <v>нд</v>
      </c>
      <c r="V83" s="176" t="str">
        <f t="shared" si="6"/>
        <v>нд</v>
      </c>
      <c r="W83" s="33" t="s">
        <v>25</v>
      </c>
    </row>
    <row r="84" spans="1:23" s="65" customFormat="1" ht="46.9" customHeight="1" x14ac:dyDescent="0.25">
      <c r="A84" s="31" t="s">
        <v>230</v>
      </c>
      <c r="B84" s="35" t="s">
        <v>396</v>
      </c>
      <c r="C84" s="33" t="s">
        <v>60</v>
      </c>
      <c r="D84" s="40">
        <v>0.47199999999999998</v>
      </c>
      <c r="E84" s="133" t="s">
        <v>25</v>
      </c>
      <c r="F84" s="133" t="s">
        <v>25</v>
      </c>
      <c r="G84" s="133" t="s">
        <v>25</v>
      </c>
      <c r="H84" s="142" t="s">
        <v>25</v>
      </c>
      <c r="I84" s="142" t="s">
        <v>25</v>
      </c>
      <c r="J84" s="142" t="s">
        <v>25</v>
      </c>
      <c r="K84" s="133" t="s">
        <v>25</v>
      </c>
      <c r="L84" s="133" t="s">
        <v>25</v>
      </c>
      <c r="M84" s="142" t="s">
        <v>25</v>
      </c>
      <c r="N84" s="142" t="s">
        <v>25</v>
      </c>
      <c r="O84" s="133" t="s">
        <v>25</v>
      </c>
      <c r="P84" s="142" t="s">
        <v>25</v>
      </c>
      <c r="Q84" s="133" t="s">
        <v>25</v>
      </c>
      <c r="R84" s="142" t="s">
        <v>25</v>
      </c>
      <c r="S84" s="181" t="str">
        <f t="shared" si="99"/>
        <v>нд</v>
      </c>
      <c r="T84" s="175" t="str">
        <f t="shared" si="100"/>
        <v>нд</v>
      </c>
      <c r="U84" s="181" t="str">
        <f t="shared" si="101"/>
        <v>нд</v>
      </c>
      <c r="V84" s="176" t="str">
        <f t="shared" si="6"/>
        <v>нд</v>
      </c>
      <c r="W84" s="33" t="s">
        <v>25</v>
      </c>
    </row>
    <row r="85" spans="1:23" s="65" customFormat="1" ht="31.5" x14ac:dyDescent="0.25">
      <c r="A85" s="31" t="s">
        <v>231</v>
      </c>
      <c r="B85" s="35" t="s">
        <v>397</v>
      </c>
      <c r="C85" s="33" t="s">
        <v>61</v>
      </c>
      <c r="D85" s="40" t="s">
        <v>25</v>
      </c>
      <c r="E85" s="133" t="s">
        <v>25</v>
      </c>
      <c r="F85" s="133" t="s">
        <v>25</v>
      </c>
      <c r="G85" s="133" t="s">
        <v>25</v>
      </c>
      <c r="H85" s="133" t="s">
        <v>25</v>
      </c>
      <c r="I85" s="133" t="s">
        <v>25</v>
      </c>
      <c r="J85" s="133" t="s">
        <v>25</v>
      </c>
      <c r="K85" s="133" t="s">
        <v>25</v>
      </c>
      <c r="L85" s="162" t="s">
        <v>25</v>
      </c>
      <c r="M85" s="133" t="s">
        <v>25</v>
      </c>
      <c r="N85" s="133" t="s">
        <v>25</v>
      </c>
      <c r="O85" s="133" t="s">
        <v>25</v>
      </c>
      <c r="P85" s="133" t="s">
        <v>25</v>
      </c>
      <c r="Q85" s="133" t="s">
        <v>25</v>
      </c>
      <c r="R85" s="133" t="s">
        <v>25</v>
      </c>
      <c r="S85" s="181" t="str">
        <f t="shared" si="99"/>
        <v>нд</v>
      </c>
      <c r="T85" s="175" t="str">
        <f t="shared" si="100"/>
        <v>нд</v>
      </c>
      <c r="U85" s="181" t="str">
        <f t="shared" si="101"/>
        <v>нд</v>
      </c>
      <c r="V85" s="176" t="str">
        <f t="shared" si="6"/>
        <v>нд</v>
      </c>
      <c r="W85" s="33" t="s">
        <v>25</v>
      </c>
    </row>
    <row r="86" spans="1:23" s="65" customFormat="1" ht="31.5" x14ac:dyDescent="0.25">
      <c r="A86" s="98" t="s">
        <v>232</v>
      </c>
      <c r="B86" s="68" t="s">
        <v>453</v>
      </c>
      <c r="C86" s="99" t="s">
        <v>62</v>
      </c>
      <c r="D86" s="40" t="s">
        <v>25</v>
      </c>
      <c r="E86" s="133" t="s">
        <v>25</v>
      </c>
      <c r="F86" s="133" t="s">
        <v>25</v>
      </c>
      <c r="G86" s="133" t="s">
        <v>25</v>
      </c>
      <c r="H86" s="133" t="s">
        <v>25</v>
      </c>
      <c r="I86" s="133" t="s">
        <v>25</v>
      </c>
      <c r="J86" s="133" t="s">
        <v>25</v>
      </c>
      <c r="K86" s="133" t="s">
        <v>25</v>
      </c>
      <c r="L86" s="142" t="s">
        <v>25</v>
      </c>
      <c r="M86" s="133" t="s">
        <v>25</v>
      </c>
      <c r="N86" s="133" t="s">
        <v>25</v>
      </c>
      <c r="O86" s="133" t="s">
        <v>25</v>
      </c>
      <c r="P86" s="133" t="s">
        <v>25</v>
      </c>
      <c r="Q86" s="133" t="s">
        <v>25</v>
      </c>
      <c r="R86" s="133" t="s">
        <v>25</v>
      </c>
      <c r="S86" s="181" t="str">
        <f t="shared" si="99"/>
        <v>нд</v>
      </c>
      <c r="T86" s="175" t="str">
        <f t="shared" si="100"/>
        <v>нд</v>
      </c>
      <c r="U86" s="181" t="str">
        <f t="shared" si="101"/>
        <v>нд</v>
      </c>
      <c r="V86" s="176" t="str">
        <f t="shared" ref="V86:V149" si="102">IF(NOT(IFERROR(ROUND((M86-F86)/F86*100,2),"нд")=0),IFERROR(ROUND((M86-F86)/F86*100,2),"нд"),"нд")</f>
        <v>нд</v>
      </c>
      <c r="W86" s="99" t="s">
        <v>25</v>
      </c>
    </row>
    <row r="87" spans="1:23" s="65" customFormat="1" ht="42" customHeight="1" x14ac:dyDescent="0.25">
      <c r="A87" s="31" t="s">
        <v>233</v>
      </c>
      <c r="B87" s="35" t="s">
        <v>398</v>
      </c>
      <c r="C87" s="33" t="s">
        <v>63</v>
      </c>
      <c r="D87" s="40">
        <v>8.7999999999999995E-2</v>
      </c>
      <c r="E87" s="140" t="s">
        <v>25</v>
      </c>
      <c r="F87" s="141" t="s">
        <v>25</v>
      </c>
      <c r="G87" s="140" t="s">
        <v>25</v>
      </c>
      <c r="H87" s="140" t="s">
        <v>25</v>
      </c>
      <c r="I87" s="140" t="s">
        <v>25</v>
      </c>
      <c r="J87" s="140" t="s">
        <v>25</v>
      </c>
      <c r="K87" s="141" t="s">
        <v>25</v>
      </c>
      <c r="L87" s="142" t="s">
        <v>25</v>
      </c>
      <c r="M87" s="140" t="s">
        <v>25</v>
      </c>
      <c r="N87" s="140" t="s">
        <v>25</v>
      </c>
      <c r="O87" s="141" t="s">
        <v>25</v>
      </c>
      <c r="P87" s="140" t="s">
        <v>25</v>
      </c>
      <c r="Q87" s="141" t="s">
        <v>25</v>
      </c>
      <c r="R87" s="140" t="s">
        <v>25</v>
      </c>
      <c r="S87" s="181" t="str">
        <f t="shared" si="99"/>
        <v>нд</v>
      </c>
      <c r="T87" s="175" t="str">
        <f t="shared" si="100"/>
        <v>нд</v>
      </c>
      <c r="U87" s="181" t="str">
        <f t="shared" si="101"/>
        <v>нд</v>
      </c>
      <c r="V87" s="176" t="str">
        <f t="shared" si="102"/>
        <v>нд</v>
      </c>
      <c r="W87" s="33" t="s">
        <v>25</v>
      </c>
    </row>
    <row r="88" spans="1:23" s="65" customFormat="1" ht="78" customHeight="1" x14ac:dyDescent="0.25">
      <c r="A88" s="31" t="s">
        <v>234</v>
      </c>
      <c r="B88" s="35" t="s">
        <v>399</v>
      </c>
      <c r="C88" s="33" t="s">
        <v>64</v>
      </c>
      <c r="D88" s="40" t="s">
        <v>25</v>
      </c>
      <c r="E88" s="133" t="s">
        <v>25</v>
      </c>
      <c r="F88" s="133" t="s">
        <v>25</v>
      </c>
      <c r="G88" s="133" t="s">
        <v>25</v>
      </c>
      <c r="H88" s="133" t="s">
        <v>25</v>
      </c>
      <c r="I88" s="133" t="s">
        <v>25</v>
      </c>
      <c r="J88" s="133" t="s">
        <v>25</v>
      </c>
      <c r="K88" s="133" t="s">
        <v>25</v>
      </c>
      <c r="L88" s="162" t="s">
        <v>25</v>
      </c>
      <c r="M88" s="133" t="s">
        <v>25</v>
      </c>
      <c r="N88" s="133" t="s">
        <v>25</v>
      </c>
      <c r="O88" s="133" t="s">
        <v>25</v>
      </c>
      <c r="P88" s="133" t="s">
        <v>25</v>
      </c>
      <c r="Q88" s="133" t="s">
        <v>25</v>
      </c>
      <c r="R88" s="133" t="s">
        <v>25</v>
      </c>
      <c r="S88" s="181" t="str">
        <f t="shared" si="99"/>
        <v>нд</v>
      </c>
      <c r="T88" s="175" t="str">
        <f t="shared" si="100"/>
        <v>нд</v>
      </c>
      <c r="U88" s="181" t="str">
        <f t="shared" si="101"/>
        <v>нд</v>
      </c>
      <c r="V88" s="176" t="str">
        <f t="shared" si="102"/>
        <v>нд</v>
      </c>
      <c r="W88" s="33" t="s">
        <v>25</v>
      </c>
    </row>
    <row r="89" spans="1:23" ht="31.15" customHeight="1" x14ac:dyDescent="0.25">
      <c r="A89" s="31" t="s">
        <v>235</v>
      </c>
      <c r="B89" s="35" t="s">
        <v>400</v>
      </c>
      <c r="C89" s="33" t="s">
        <v>65</v>
      </c>
      <c r="D89" s="40">
        <v>0.67300000000000004</v>
      </c>
      <c r="E89" s="133" t="s">
        <v>25</v>
      </c>
      <c r="F89" s="133" t="s">
        <v>25</v>
      </c>
      <c r="G89" s="133" t="s">
        <v>25</v>
      </c>
      <c r="H89" s="133" t="s">
        <v>25</v>
      </c>
      <c r="I89" s="133" t="s">
        <v>25</v>
      </c>
      <c r="J89" s="133" t="s">
        <v>25</v>
      </c>
      <c r="K89" s="133" t="s">
        <v>25</v>
      </c>
      <c r="L89" s="133" t="s">
        <v>25</v>
      </c>
      <c r="M89" s="133" t="s">
        <v>25</v>
      </c>
      <c r="N89" s="133" t="s">
        <v>25</v>
      </c>
      <c r="O89" s="133" t="s">
        <v>25</v>
      </c>
      <c r="P89" s="133" t="s">
        <v>25</v>
      </c>
      <c r="Q89" s="133" t="s">
        <v>25</v>
      </c>
      <c r="R89" s="133" t="s">
        <v>25</v>
      </c>
      <c r="S89" s="181" t="str">
        <f t="shared" si="99"/>
        <v>нд</v>
      </c>
      <c r="T89" s="175" t="str">
        <f t="shared" si="100"/>
        <v>нд</v>
      </c>
      <c r="U89" s="181" t="str">
        <f t="shared" si="101"/>
        <v>нд</v>
      </c>
      <c r="V89" s="176" t="str">
        <f t="shared" si="102"/>
        <v>нд</v>
      </c>
      <c r="W89" s="33" t="s">
        <v>25</v>
      </c>
    </row>
    <row r="90" spans="1:23" ht="18.75" customHeight="1" x14ac:dyDescent="0.25">
      <c r="A90" s="36" t="s">
        <v>236</v>
      </c>
      <c r="B90" s="37" t="s">
        <v>66</v>
      </c>
      <c r="C90" s="38" t="s">
        <v>24</v>
      </c>
      <c r="D90" s="75">
        <f t="shared" ref="D90" si="103">IF(NOT(SUM(D91:D129)=0),SUM(D91:D129),"нд")</f>
        <v>20.167000000000009</v>
      </c>
      <c r="E90" s="134" t="str">
        <f t="shared" ref="E90:U90" si="104">IF(NOT(SUM(E91:E129)=0),SUM(E91:E129),"нд")</f>
        <v>нд</v>
      </c>
      <c r="F90" s="134" t="str">
        <f t="shared" si="104"/>
        <v>нд</v>
      </c>
      <c r="G90" s="134" t="str">
        <f t="shared" si="104"/>
        <v>нд</v>
      </c>
      <c r="H90" s="134" t="str">
        <f t="shared" si="104"/>
        <v>нд</v>
      </c>
      <c r="I90" s="134" t="str">
        <f t="shared" si="104"/>
        <v>нд</v>
      </c>
      <c r="J90" s="134" t="str">
        <f t="shared" si="104"/>
        <v>нд</v>
      </c>
      <c r="K90" s="134" t="str">
        <f t="shared" si="104"/>
        <v>нд</v>
      </c>
      <c r="L90" s="134" t="str">
        <f t="shared" si="104"/>
        <v>нд</v>
      </c>
      <c r="M90" s="134" t="str">
        <f t="shared" si="104"/>
        <v>нд</v>
      </c>
      <c r="N90" s="134" t="str">
        <f t="shared" si="104"/>
        <v>нд</v>
      </c>
      <c r="O90" s="134" t="str">
        <f t="shared" si="104"/>
        <v>нд</v>
      </c>
      <c r="P90" s="134" t="str">
        <f t="shared" si="104"/>
        <v>нд</v>
      </c>
      <c r="Q90" s="134" t="str">
        <f t="shared" si="104"/>
        <v>нд</v>
      </c>
      <c r="R90" s="134" t="str">
        <f t="shared" si="104"/>
        <v>нд</v>
      </c>
      <c r="S90" s="134" t="str">
        <f t="shared" si="104"/>
        <v>нд</v>
      </c>
      <c r="T90" s="77" t="str">
        <f t="shared" ref="T86:T149" si="105">IF(NOT(IFERROR(ROUND((L90-E90)/E90*100,2),"нд")=0),IFERROR(ROUND((L90-E90)/E90*100,2),"нд"),"нд")</f>
        <v>нд</v>
      </c>
      <c r="U90" s="134" t="str">
        <f t="shared" si="104"/>
        <v>нд</v>
      </c>
      <c r="V90" s="77" t="str">
        <f t="shared" si="102"/>
        <v>нд</v>
      </c>
      <c r="W90" s="38" t="s">
        <v>383</v>
      </c>
    </row>
    <row r="91" spans="1:23" s="65" customFormat="1" ht="46.9" customHeight="1" x14ac:dyDescent="0.25">
      <c r="A91" s="31" t="s">
        <v>237</v>
      </c>
      <c r="B91" s="35" t="s">
        <v>454</v>
      </c>
      <c r="C91" s="33" t="s">
        <v>67</v>
      </c>
      <c r="D91" s="40" t="s">
        <v>25</v>
      </c>
      <c r="E91" s="133" t="s">
        <v>25</v>
      </c>
      <c r="F91" s="133" t="s">
        <v>25</v>
      </c>
      <c r="G91" s="133" t="s">
        <v>25</v>
      </c>
      <c r="H91" s="133" t="s">
        <v>25</v>
      </c>
      <c r="I91" s="133" t="s">
        <v>25</v>
      </c>
      <c r="J91" s="133" t="s">
        <v>25</v>
      </c>
      <c r="K91" s="133" t="s">
        <v>25</v>
      </c>
      <c r="L91" s="162" t="s">
        <v>25</v>
      </c>
      <c r="M91" s="133" t="s">
        <v>25</v>
      </c>
      <c r="N91" s="133" t="s">
        <v>25</v>
      </c>
      <c r="O91" s="133" t="s">
        <v>25</v>
      </c>
      <c r="P91" s="133" t="s">
        <v>25</v>
      </c>
      <c r="Q91" s="133" t="s">
        <v>25</v>
      </c>
      <c r="R91" s="133" t="s">
        <v>25</v>
      </c>
      <c r="S91" s="181" t="str">
        <f t="shared" ref="S91:S129" si="106">IF(SUM(L91)-SUM(E91)=0,"нд",SUM(L91)-SUM(E91))</f>
        <v>нд</v>
      </c>
      <c r="T91" s="175" t="str">
        <f t="shared" si="105"/>
        <v>нд</v>
      </c>
      <c r="U91" s="181" t="str">
        <f t="shared" ref="U91:U129" si="107">IF(SUM(M91)-SUM(F91)=0,"нд",SUM(M91)-SUM(F91))</f>
        <v>нд</v>
      </c>
      <c r="V91" s="176" t="str">
        <f t="shared" si="102"/>
        <v>нд</v>
      </c>
      <c r="W91" s="33" t="s">
        <v>25</v>
      </c>
    </row>
    <row r="92" spans="1:23" s="65" customFormat="1" ht="31.15" customHeight="1" x14ac:dyDescent="0.25">
      <c r="A92" s="31" t="s">
        <v>238</v>
      </c>
      <c r="B92" s="35" t="s">
        <v>424</v>
      </c>
      <c r="C92" s="33" t="s">
        <v>68</v>
      </c>
      <c r="D92" s="40" t="s">
        <v>25</v>
      </c>
      <c r="E92" s="133" t="s">
        <v>25</v>
      </c>
      <c r="F92" s="133" t="s">
        <v>25</v>
      </c>
      <c r="G92" s="133" t="s">
        <v>25</v>
      </c>
      <c r="H92" s="133" t="s">
        <v>25</v>
      </c>
      <c r="I92" s="133" t="s">
        <v>25</v>
      </c>
      <c r="J92" s="133" t="s">
        <v>25</v>
      </c>
      <c r="K92" s="133" t="s">
        <v>25</v>
      </c>
      <c r="L92" s="162" t="s">
        <v>25</v>
      </c>
      <c r="M92" s="133" t="s">
        <v>25</v>
      </c>
      <c r="N92" s="133" t="s">
        <v>25</v>
      </c>
      <c r="O92" s="133" t="s">
        <v>25</v>
      </c>
      <c r="P92" s="133" t="s">
        <v>25</v>
      </c>
      <c r="Q92" s="133" t="s">
        <v>25</v>
      </c>
      <c r="R92" s="133" t="s">
        <v>25</v>
      </c>
      <c r="S92" s="181" t="str">
        <f t="shared" si="106"/>
        <v>нд</v>
      </c>
      <c r="T92" s="175" t="str">
        <f t="shared" si="105"/>
        <v>нд</v>
      </c>
      <c r="U92" s="181" t="str">
        <f t="shared" si="107"/>
        <v>нд</v>
      </c>
      <c r="V92" s="176" t="str">
        <f t="shared" si="102"/>
        <v>нд</v>
      </c>
      <c r="W92" s="33" t="s">
        <v>25</v>
      </c>
    </row>
    <row r="93" spans="1:23" s="65" customFormat="1" ht="47.25" x14ac:dyDescent="0.25">
      <c r="A93" s="31" t="s">
        <v>239</v>
      </c>
      <c r="B93" s="35" t="s">
        <v>425</v>
      </c>
      <c r="C93" s="33" t="s">
        <v>69</v>
      </c>
      <c r="D93" s="40">
        <v>1.819</v>
      </c>
      <c r="E93" s="133" t="s">
        <v>25</v>
      </c>
      <c r="F93" s="133" t="s">
        <v>25</v>
      </c>
      <c r="G93" s="133" t="s">
        <v>25</v>
      </c>
      <c r="H93" s="133" t="s">
        <v>25</v>
      </c>
      <c r="I93" s="133" t="s">
        <v>25</v>
      </c>
      <c r="J93" s="133" t="s">
        <v>25</v>
      </c>
      <c r="K93" s="133" t="s">
        <v>25</v>
      </c>
      <c r="L93" s="133" t="s">
        <v>25</v>
      </c>
      <c r="M93" s="133" t="s">
        <v>25</v>
      </c>
      <c r="N93" s="133" t="s">
        <v>25</v>
      </c>
      <c r="O93" s="133" t="s">
        <v>25</v>
      </c>
      <c r="P93" s="133" t="s">
        <v>25</v>
      </c>
      <c r="Q93" s="133" t="s">
        <v>25</v>
      </c>
      <c r="R93" s="133" t="s">
        <v>25</v>
      </c>
      <c r="S93" s="181" t="str">
        <f t="shared" si="106"/>
        <v>нд</v>
      </c>
      <c r="T93" s="175" t="str">
        <f t="shared" si="105"/>
        <v>нд</v>
      </c>
      <c r="U93" s="181" t="str">
        <f t="shared" si="107"/>
        <v>нд</v>
      </c>
      <c r="V93" s="176" t="str">
        <f t="shared" si="102"/>
        <v>нд</v>
      </c>
      <c r="W93" s="33" t="s">
        <v>25</v>
      </c>
    </row>
    <row r="94" spans="1:23" s="65" customFormat="1" ht="31.15" customHeight="1" x14ac:dyDescent="0.25">
      <c r="A94" s="31" t="s">
        <v>240</v>
      </c>
      <c r="B94" s="41" t="s">
        <v>426</v>
      </c>
      <c r="C94" s="40" t="s">
        <v>455</v>
      </c>
      <c r="D94" s="72">
        <v>2.0859999999999999</v>
      </c>
      <c r="E94" s="133" t="s">
        <v>25</v>
      </c>
      <c r="F94" s="133" t="s">
        <v>25</v>
      </c>
      <c r="G94" s="133" t="s">
        <v>25</v>
      </c>
      <c r="H94" s="133" t="s">
        <v>25</v>
      </c>
      <c r="I94" s="133" t="s">
        <v>25</v>
      </c>
      <c r="J94" s="133" t="s">
        <v>25</v>
      </c>
      <c r="K94" s="133" t="s">
        <v>25</v>
      </c>
      <c r="L94" s="142" t="s">
        <v>25</v>
      </c>
      <c r="M94" s="133" t="s">
        <v>25</v>
      </c>
      <c r="N94" s="133" t="s">
        <v>25</v>
      </c>
      <c r="O94" s="133" t="s">
        <v>25</v>
      </c>
      <c r="P94" s="133" t="s">
        <v>25</v>
      </c>
      <c r="Q94" s="133" t="s">
        <v>25</v>
      </c>
      <c r="R94" s="133" t="s">
        <v>25</v>
      </c>
      <c r="S94" s="181" t="str">
        <f t="shared" si="106"/>
        <v>нд</v>
      </c>
      <c r="T94" s="175" t="str">
        <f t="shared" si="105"/>
        <v>нд</v>
      </c>
      <c r="U94" s="181" t="str">
        <f t="shared" si="107"/>
        <v>нд</v>
      </c>
      <c r="V94" s="176" t="str">
        <f t="shared" si="102"/>
        <v>нд</v>
      </c>
      <c r="W94" s="40" t="s">
        <v>25</v>
      </c>
    </row>
    <row r="95" spans="1:23" s="65" customFormat="1" ht="47.25" x14ac:dyDescent="0.25">
      <c r="A95" s="31" t="s">
        <v>241</v>
      </c>
      <c r="B95" s="35" t="s">
        <v>427</v>
      </c>
      <c r="C95" s="33" t="s">
        <v>70</v>
      </c>
      <c r="D95" s="40">
        <v>1.867</v>
      </c>
      <c r="E95" s="133" t="s">
        <v>25</v>
      </c>
      <c r="F95" s="133" t="s">
        <v>25</v>
      </c>
      <c r="G95" s="133" t="s">
        <v>25</v>
      </c>
      <c r="H95" s="133" t="s">
        <v>25</v>
      </c>
      <c r="I95" s="133" t="s">
        <v>25</v>
      </c>
      <c r="J95" s="133" t="s">
        <v>25</v>
      </c>
      <c r="K95" s="133" t="s">
        <v>25</v>
      </c>
      <c r="L95" s="133" t="s">
        <v>25</v>
      </c>
      <c r="M95" s="133" t="s">
        <v>25</v>
      </c>
      <c r="N95" s="133" t="s">
        <v>25</v>
      </c>
      <c r="O95" s="133" t="s">
        <v>25</v>
      </c>
      <c r="P95" s="133" t="s">
        <v>25</v>
      </c>
      <c r="Q95" s="133" t="s">
        <v>25</v>
      </c>
      <c r="R95" s="133" t="s">
        <v>25</v>
      </c>
      <c r="S95" s="181" t="str">
        <f t="shared" si="106"/>
        <v>нд</v>
      </c>
      <c r="T95" s="175" t="str">
        <f t="shared" si="105"/>
        <v>нд</v>
      </c>
      <c r="U95" s="181" t="str">
        <f t="shared" si="107"/>
        <v>нд</v>
      </c>
      <c r="V95" s="176" t="str">
        <f t="shared" si="102"/>
        <v>нд</v>
      </c>
      <c r="W95" s="33" t="s">
        <v>25</v>
      </c>
    </row>
    <row r="96" spans="1:23" s="65" customFormat="1" ht="47.25" x14ac:dyDescent="0.25">
      <c r="A96" s="31" t="s">
        <v>242</v>
      </c>
      <c r="B96" s="35" t="s">
        <v>428</v>
      </c>
      <c r="C96" s="33" t="s">
        <v>71</v>
      </c>
      <c r="D96" s="40" t="s">
        <v>25</v>
      </c>
      <c r="E96" s="133" t="s">
        <v>25</v>
      </c>
      <c r="F96" s="133" t="s">
        <v>25</v>
      </c>
      <c r="G96" s="133" t="s">
        <v>25</v>
      </c>
      <c r="H96" s="133" t="s">
        <v>25</v>
      </c>
      <c r="I96" s="133" t="s">
        <v>25</v>
      </c>
      <c r="J96" s="133" t="s">
        <v>25</v>
      </c>
      <c r="K96" s="133" t="s">
        <v>25</v>
      </c>
      <c r="L96" s="162" t="s">
        <v>25</v>
      </c>
      <c r="M96" s="133" t="s">
        <v>25</v>
      </c>
      <c r="N96" s="133" t="s">
        <v>25</v>
      </c>
      <c r="O96" s="133" t="s">
        <v>25</v>
      </c>
      <c r="P96" s="133" t="s">
        <v>25</v>
      </c>
      <c r="Q96" s="133" t="s">
        <v>25</v>
      </c>
      <c r="R96" s="133" t="s">
        <v>25</v>
      </c>
      <c r="S96" s="181" t="str">
        <f t="shared" si="106"/>
        <v>нд</v>
      </c>
      <c r="T96" s="175" t="str">
        <f t="shared" si="105"/>
        <v>нд</v>
      </c>
      <c r="U96" s="181" t="str">
        <f t="shared" si="107"/>
        <v>нд</v>
      </c>
      <c r="V96" s="176" t="str">
        <f t="shared" si="102"/>
        <v>нд</v>
      </c>
      <c r="W96" s="33" t="s">
        <v>25</v>
      </c>
    </row>
    <row r="97" spans="1:23" s="65" customFormat="1" ht="31.5" x14ac:dyDescent="0.25">
      <c r="A97" s="31" t="s">
        <v>243</v>
      </c>
      <c r="B97" s="35" t="s">
        <v>429</v>
      </c>
      <c r="C97" s="33" t="s">
        <v>72</v>
      </c>
      <c r="D97" s="40">
        <v>1.048</v>
      </c>
      <c r="E97" s="133" t="s">
        <v>25</v>
      </c>
      <c r="F97" s="133" t="s">
        <v>25</v>
      </c>
      <c r="G97" s="133" t="s">
        <v>25</v>
      </c>
      <c r="H97" s="142" t="s">
        <v>25</v>
      </c>
      <c r="I97" s="142" t="s">
        <v>25</v>
      </c>
      <c r="J97" s="142" t="s">
        <v>25</v>
      </c>
      <c r="K97" s="133" t="s">
        <v>25</v>
      </c>
      <c r="L97" s="133" t="s">
        <v>25</v>
      </c>
      <c r="M97" s="142" t="s">
        <v>25</v>
      </c>
      <c r="N97" s="142" t="s">
        <v>25</v>
      </c>
      <c r="O97" s="133" t="s">
        <v>25</v>
      </c>
      <c r="P97" s="142" t="s">
        <v>25</v>
      </c>
      <c r="Q97" s="133" t="s">
        <v>25</v>
      </c>
      <c r="R97" s="142" t="s">
        <v>25</v>
      </c>
      <c r="S97" s="181" t="str">
        <f t="shared" si="106"/>
        <v>нд</v>
      </c>
      <c r="T97" s="175" t="str">
        <f t="shared" si="105"/>
        <v>нд</v>
      </c>
      <c r="U97" s="181" t="str">
        <f t="shared" si="107"/>
        <v>нд</v>
      </c>
      <c r="V97" s="176" t="str">
        <f t="shared" si="102"/>
        <v>нд</v>
      </c>
      <c r="W97" s="33" t="s">
        <v>25</v>
      </c>
    </row>
    <row r="98" spans="1:23" s="65" customFormat="1" ht="47.25" x14ac:dyDescent="0.25">
      <c r="A98" s="31" t="s">
        <v>244</v>
      </c>
      <c r="B98" s="35" t="s">
        <v>430</v>
      </c>
      <c r="C98" s="33" t="s">
        <v>73</v>
      </c>
      <c r="D98" s="40">
        <v>1.8819999999999999</v>
      </c>
      <c r="E98" s="133" t="s">
        <v>25</v>
      </c>
      <c r="F98" s="133" t="s">
        <v>25</v>
      </c>
      <c r="G98" s="133" t="s">
        <v>25</v>
      </c>
      <c r="H98" s="133" t="s">
        <v>25</v>
      </c>
      <c r="I98" s="133" t="s">
        <v>25</v>
      </c>
      <c r="J98" s="133" t="s">
        <v>25</v>
      </c>
      <c r="K98" s="133" t="s">
        <v>25</v>
      </c>
      <c r="L98" s="133" t="s">
        <v>25</v>
      </c>
      <c r="M98" s="133" t="s">
        <v>25</v>
      </c>
      <c r="N98" s="133" t="s">
        <v>25</v>
      </c>
      <c r="O98" s="133" t="s">
        <v>25</v>
      </c>
      <c r="P98" s="133" t="s">
        <v>25</v>
      </c>
      <c r="Q98" s="133" t="s">
        <v>25</v>
      </c>
      <c r="R98" s="133" t="s">
        <v>25</v>
      </c>
      <c r="S98" s="181" t="str">
        <f t="shared" si="106"/>
        <v>нд</v>
      </c>
      <c r="T98" s="175" t="str">
        <f t="shared" si="105"/>
        <v>нд</v>
      </c>
      <c r="U98" s="181" t="str">
        <f t="shared" si="107"/>
        <v>нд</v>
      </c>
      <c r="V98" s="176" t="str">
        <f t="shared" si="102"/>
        <v>нд</v>
      </c>
      <c r="W98" s="33" t="s">
        <v>25</v>
      </c>
    </row>
    <row r="99" spans="1:23" s="65" customFormat="1" ht="46.9" customHeight="1" x14ac:dyDescent="0.25">
      <c r="A99" s="31" t="s">
        <v>245</v>
      </c>
      <c r="B99" s="35" t="s">
        <v>431</v>
      </c>
      <c r="C99" s="33" t="s">
        <v>74</v>
      </c>
      <c r="D99" s="40">
        <v>0.69899999999999995</v>
      </c>
      <c r="E99" s="133" t="s">
        <v>25</v>
      </c>
      <c r="F99" s="133" t="s">
        <v>25</v>
      </c>
      <c r="G99" s="133" t="s">
        <v>25</v>
      </c>
      <c r="H99" s="142" t="s">
        <v>25</v>
      </c>
      <c r="I99" s="142" t="s">
        <v>25</v>
      </c>
      <c r="J99" s="142" t="s">
        <v>25</v>
      </c>
      <c r="K99" s="133" t="s">
        <v>25</v>
      </c>
      <c r="L99" s="133" t="s">
        <v>25</v>
      </c>
      <c r="M99" s="142" t="s">
        <v>25</v>
      </c>
      <c r="N99" s="142" t="s">
        <v>25</v>
      </c>
      <c r="O99" s="133" t="s">
        <v>25</v>
      </c>
      <c r="P99" s="142" t="s">
        <v>25</v>
      </c>
      <c r="Q99" s="133" t="s">
        <v>25</v>
      </c>
      <c r="R99" s="142" t="s">
        <v>25</v>
      </c>
      <c r="S99" s="181" t="str">
        <f t="shared" si="106"/>
        <v>нд</v>
      </c>
      <c r="T99" s="175" t="str">
        <f t="shared" si="105"/>
        <v>нд</v>
      </c>
      <c r="U99" s="181" t="str">
        <f t="shared" si="107"/>
        <v>нд</v>
      </c>
      <c r="V99" s="176" t="str">
        <f t="shared" si="102"/>
        <v>нд</v>
      </c>
      <c r="W99" s="33" t="s">
        <v>25</v>
      </c>
    </row>
    <row r="100" spans="1:23" s="65" customFormat="1" ht="46.9" customHeight="1" x14ac:dyDescent="0.25">
      <c r="A100" s="31" t="s">
        <v>246</v>
      </c>
      <c r="B100" s="41" t="s">
        <v>432</v>
      </c>
      <c r="C100" s="33" t="s">
        <v>75</v>
      </c>
      <c r="D100" s="40">
        <v>0.55100000000000005</v>
      </c>
      <c r="E100" s="140" t="s">
        <v>25</v>
      </c>
      <c r="F100" s="141" t="s">
        <v>25</v>
      </c>
      <c r="G100" s="140" t="s">
        <v>25</v>
      </c>
      <c r="H100" s="140" t="s">
        <v>25</v>
      </c>
      <c r="I100" s="140" t="s">
        <v>25</v>
      </c>
      <c r="J100" s="140" t="s">
        <v>25</v>
      </c>
      <c r="K100" s="141" t="s">
        <v>25</v>
      </c>
      <c r="L100" s="133" t="s">
        <v>25</v>
      </c>
      <c r="M100" s="140" t="s">
        <v>25</v>
      </c>
      <c r="N100" s="140" t="s">
        <v>25</v>
      </c>
      <c r="O100" s="141" t="s">
        <v>25</v>
      </c>
      <c r="P100" s="140" t="s">
        <v>25</v>
      </c>
      <c r="Q100" s="141" t="s">
        <v>25</v>
      </c>
      <c r="R100" s="140" t="s">
        <v>25</v>
      </c>
      <c r="S100" s="181" t="str">
        <f t="shared" si="106"/>
        <v>нд</v>
      </c>
      <c r="T100" s="175" t="str">
        <f t="shared" si="105"/>
        <v>нд</v>
      </c>
      <c r="U100" s="181" t="str">
        <f t="shared" si="107"/>
        <v>нд</v>
      </c>
      <c r="V100" s="176" t="str">
        <f t="shared" si="102"/>
        <v>нд</v>
      </c>
      <c r="W100" s="33" t="s">
        <v>25</v>
      </c>
    </row>
    <row r="101" spans="1:23" s="65" customFormat="1" ht="46.9" customHeight="1" x14ac:dyDescent="0.25">
      <c r="A101" s="31" t="s">
        <v>247</v>
      </c>
      <c r="B101" s="41" t="s">
        <v>433</v>
      </c>
      <c r="C101" s="33" t="s">
        <v>76</v>
      </c>
      <c r="D101" s="40">
        <v>0.55000000000000004</v>
      </c>
      <c r="E101" s="140" t="s">
        <v>25</v>
      </c>
      <c r="F101" s="141" t="s">
        <v>25</v>
      </c>
      <c r="G101" s="140" t="s">
        <v>25</v>
      </c>
      <c r="H101" s="140" t="s">
        <v>25</v>
      </c>
      <c r="I101" s="140" t="s">
        <v>25</v>
      </c>
      <c r="J101" s="140" t="s">
        <v>25</v>
      </c>
      <c r="K101" s="141" t="s">
        <v>25</v>
      </c>
      <c r="L101" s="133" t="s">
        <v>25</v>
      </c>
      <c r="M101" s="140" t="s">
        <v>25</v>
      </c>
      <c r="N101" s="140" t="s">
        <v>25</v>
      </c>
      <c r="O101" s="141" t="s">
        <v>25</v>
      </c>
      <c r="P101" s="140" t="s">
        <v>25</v>
      </c>
      <c r="Q101" s="141" t="s">
        <v>25</v>
      </c>
      <c r="R101" s="140" t="s">
        <v>25</v>
      </c>
      <c r="S101" s="181" t="str">
        <f t="shared" si="106"/>
        <v>нд</v>
      </c>
      <c r="T101" s="175" t="str">
        <f t="shared" si="105"/>
        <v>нд</v>
      </c>
      <c r="U101" s="181" t="str">
        <f t="shared" si="107"/>
        <v>нд</v>
      </c>
      <c r="V101" s="176" t="str">
        <f t="shared" si="102"/>
        <v>нд</v>
      </c>
      <c r="W101" s="33" t="s">
        <v>25</v>
      </c>
    </row>
    <row r="102" spans="1:23" s="65" customFormat="1" ht="46.9" customHeight="1" x14ac:dyDescent="0.25">
      <c r="A102" s="31" t="s">
        <v>248</v>
      </c>
      <c r="B102" s="35" t="s">
        <v>434</v>
      </c>
      <c r="C102" s="33" t="s">
        <v>77</v>
      </c>
      <c r="D102" s="40">
        <v>0.499</v>
      </c>
      <c r="E102" s="133" t="s">
        <v>25</v>
      </c>
      <c r="F102" s="133" t="s">
        <v>25</v>
      </c>
      <c r="G102" s="133" t="s">
        <v>25</v>
      </c>
      <c r="H102" s="142" t="s">
        <v>25</v>
      </c>
      <c r="I102" s="142" t="s">
        <v>25</v>
      </c>
      <c r="J102" s="142" t="s">
        <v>25</v>
      </c>
      <c r="K102" s="133" t="s">
        <v>25</v>
      </c>
      <c r="L102" s="133" t="s">
        <v>25</v>
      </c>
      <c r="M102" s="142" t="s">
        <v>25</v>
      </c>
      <c r="N102" s="142" t="s">
        <v>25</v>
      </c>
      <c r="O102" s="133" t="s">
        <v>25</v>
      </c>
      <c r="P102" s="142" t="s">
        <v>25</v>
      </c>
      <c r="Q102" s="133" t="s">
        <v>25</v>
      </c>
      <c r="R102" s="142" t="s">
        <v>25</v>
      </c>
      <c r="S102" s="181" t="str">
        <f t="shared" si="106"/>
        <v>нд</v>
      </c>
      <c r="T102" s="175" t="str">
        <f t="shared" si="105"/>
        <v>нд</v>
      </c>
      <c r="U102" s="181" t="str">
        <f t="shared" si="107"/>
        <v>нд</v>
      </c>
      <c r="V102" s="176" t="str">
        <f t="shared" si="102"/>
        <v>нд</v>
      </c>
      <c r="W102" s="33" t="s">
        <v>25</v>
      </c>
    </row>
    <row r="103" spans="1:23" s="65" customFormat="1" ht="46.9" customHeight="1" x14ac:dyDescent="0.25">
      <c r="A103" s="31" t="s">
        <v>249</v>
      </c>
      <c r="B103" s="41" t="s">
        <v>413</v>
      </c>
      <c r="C103" s="33" t="s">
        <v>78</v>
      </c>
      <c r="D103" s="40">
        <v>0.24400000000000002</v>
      </c>
      <c r="E103" s="140" t="s">
        <v>25</v>
      </c>
      <c r="F103" s="141" t="s">
        <v>25</v>
      </c>
      <c r="G103" s="140" t="s">
        <v>25</v>
      </c>
      <c r="H103" s="140" t="s">
        <v>25</v>
      </c>
      <c r="I103" s="140" t="s">
        <v>25</v>
      </c>
      <c r="J103" s="140" t="s">
        <v>25</v>
      </c>
      <c r="K103" s="141" t="s">
        <v>25</v>
      </c>
      <c r="L103" s="133" t="s">
        <v>25</v>
      </c>
      <c r="M103" s="140" t="s">
        <v>25</v>
      </c>
      <c r="N103" s="140" t="s">
        <v>25</v>
      </c>
      <c r="O103" s="141" t="s">
        <v>25</v>
      </c>
      <c r="P103" s="140" t="s">
        <v>25</v>
      </c>
      <c r="Q103" s="141" t="s">
        <v>25</v>
      </c>
      <c r="R103" s="140" t="s">
        <v>25</v>
      </c>
      <c r="S103" s="181" t="str">
        <f t="shared" si="106"/>
        <v>нд</v>
      </c>
      <c r="T103" s="175" t="str">
        <f t="shared" si="105"/>
        <v>нд</v>
      </c>
      <c r="U103" s="181" t="str">
        <f t="shared" si="107"/>
        <v>нд</v>
      </c>
      <c r="V103" s="176" t="str">
        <f t="shared" si="102"/>
        <v>нд</v>
      </c>
      <c r="W103" s="33" t="s">
        <v>25</v>
      </c>
    </row>
    <row r="104" spans="1:23" s="65" customFormat="1" ht="46.9" customHeight="1" x14ac:dyDescent="0.25">
      <c r="A104" s="31" t="s">
        <v>250</v>
      </c>
      <c r="B104" s="41" t="s">
        <v>414</v>
      </c>
      <c r="C104" s="33" t="s">
        <v>79</v>
      </c>
      <c r="D104" s="40">
        <v>0.67500000000000004</v>
      </c>
      <c r="E104" s="140" t="s">
        <v>25</v>
      </c>
      <c r="F104" s="141" t="s">
        <v>25</v>
      </c>
      <c r="G104" s="140" t="s">
        <v>25</v>
      </c>
      <c r="H104" s="140" t="s">
        <v>25</v>
      </c>
      <c r="I104" s="140" t="s">
        <v>25</v>
      </c>
      <c r="J104" s="140" t="s">
        <v>25</v>
      </c>
      <c r="K104" s="141" t="s">
        <v>25</v>
      </c>
      <c r="L104" s="133" t="s">
        <v>25</v>
      </c>
      <c r="M104" s="140" t="s">
        <v>25</v>
      </c>
      <c r="N104" s="140" t="s">
        <v>25</v>
      </c>
      <c r="O104" s="141" t="s">
        <v>25</v>
      </c>
      <c r="P104" s="140" t="s">
        <v>25</v>
      </c>
      <c r="Q104" s="141" t="s">
        <v>25</v>
      </c>
      <c r="R104" s="140" t="s">
        <v>25</v>
      </c>
      <c r="S104" s="181" t="str">
        <f t="shared" si="106"/>
        <v>нд</v>
      </c>
      <c r="T104" s="175" t="str">
        <f t="shared" si="105"/>
        <v>нд</v>
      </c>
      <c r="U104" s="181" t="str">
        <f t="shared" si="107"/>
        <v>нд</v>
      </c>
      <c r="V104" s="176" t="str">
        <f t="shared" si="102"/>
        <v>нд</v>
      </c>
      <c r="W104" s="33" t="s">
        <v>25</v>
      </c>
    </row>
    <row r="105" spans="1:23" s="65" customFormat="1" ht="46.9" customHeight="1" x14ac:dyDescent="0.25">
      <c r="A105" s="31" t="s">
        <v>251</v>
      </c>
      <c r="B105" s="41" t="s">
        <v>415</v>
      </c>
      <c r="C105" s="33" t="s">
        <v>80</v>
      </c>
      <c r="D105" s="40">
        <v>0.27200000000000002</v>
      </c>
      <c r="E105" s="140" t="s">
        <v>25</v>
      </c>
      <c r="F105" s="141" t="s">
        <v>25</v>
      </c>
      <c r="G105" s="140" t="s">
        <v>25</v>
      </c>
      <c r="H105" s="140" t="s">
        <v>25</v>
      </c>
      <c r="I105" s="140" t="s">
        <v>25</v>
      </c>
      <c r="J105" s="140" t="s">
        <v>25</v>
      </c>
      <c r="K105" s="141" t="s">
        <v>25</v>
      </c>
      <c r="L105" s="142" t="s">
        <v>25</v>
      </c>
      <c r="M105" s="140" t="s">
        <v>25</v>
      </c>
      <c r="N105" s="140" t="s">
        <v>25</v>
      </c>
      <c r="O105" s="141" t="s">
        <v>25</v>
      </c>
      <c r="P105" s="140" t="s">
        <v>25</v>
      </c>
      <c r="Q105" s="141" t="s">
        <v>25</v>
      </c>
      <c r="R105" s="140" t="s">
        <v>25</v>
      </c>
      <c r="S105" s="181" t="str">
        <f t="shared" si="106"/>
        <v>нд</v>
      </c>
      <c r="T105" s="175" t="str">
        <f t="shared" si="105"/>
        <v>нд</v>
      </c>
      <c r="U105" s="181" t="str">
        <f t="shared" si="107"/>
        <v>нд</v>
      </c>
      <c r="V105" s="176" t="str">
        <f t="shared" si="102"/>
        <v>нд</v>
      </c>
      <c r="W105" s="33" t="s">
        <v>25</v>
      </c>
    </row>
    <row r="106" spans="1:23" s="65" customFormat="1" ht="46.9" customHeight="1" x14ac:dyDescent="0.25">
      <c r="A106" s="31" t="s">
        <v>252</v>
      </c>
      <c r="B106" s="41" t="s">
        <v>416</v>
      </c>
      <c r="C106" s="33" t="s">
        <v>81</v>
      </c>
      <c r="D106" s="40">
        <v>0.53900000000000003</v>
      </c>
      <c r="E106" s="140" t="s">
        <v>25</v>
      </c>
      <c r="F106" s="141" t="s">
        <v>25</v>
      </c>
      <c r="G106" s="140" t="s">
        <v>25</v>
      </c>
      <c r="H106" s="140" t="s">
        <v>25</v>
      </c>
      <c r="I106" s="140" t="s">
        <v>25</v>
      </c>
      <c r="J106" s="140" t="s">
        <v>25</v>
      </c>
      <c r="K106" s="141" t="s">
        <v>25</v>
      </c>
      <c r="L106" s="142" t="s">
        <v>25</v>
      </c>
      <c r="M106" s="140" t="s">
        <v>25</v>
      </c>
      <c r="N106" s="140" t="s">
        <v>25</v>
      </c>
      <c r="O106" s="141" t="s">
        <v>25</v>
      </c>
      <c r="P106" s="140" t="s">
        <v>25</v>
      </c>
      <c r="Q106" s="141" t="s">
        <v>25</v>
      </c>
      <c r="R106" s="140" t="s">
        <v>25</v>
      </c>
      <c r="S106" s="181" t="str">
        <f t="shared" si="106"/>
        <v>нд</v>
      </c>
      <c r="T106" s="175" t="str">
        <f t="shared" si="105"/>
        <v>нд</v>
      </c>
      <c r="U106" s="181" t="str">
        <f t="shared" si="107"/>
        <v>нд</v>
      </c>
      <c r="V106" s="176" t="str">
        <f t="shared" si="102"/>
        <v>нд</v>
      </c>
      <c r="W106" s="33" t="s">
        <v>25</v>
      </c>
    </row>
    <row r="107" spans="1:23" s="66" customFormat="1" ht="46.9" customHeight="1" x14ac:dyDescent="0.25">
      <c r="A107" s="31" t="s">
        <v>253</v>
      </c>
      <c r="B107" s="41" t="s">
        <v>417</v>
      </c>
      <c r="C107" s="33" t="s">
        <v>82</v>
      </c>
      <c r="D107" s="40">
        <v>0.54800000000000004</v>
      </c>
      <c r="E107" s="140" t="s">
        <v>25</v>
      </c>
      <c r="F107" s="141" t="s">
        <v>25</v>
      </c>
      <c r="G107" s="140" t="s">
        <v>25</v>
      </c>
      <c r="H107" s="140" t="s">
        <v>25</v>
      </c>
      <c r="I107" s="140" t="s">
        <v>25</v>
      </c>
      <c r="J107" s="140" t="s">
        <v>25</v>
      </c>
      <c r="K107" s="141" t="s">
        <v>25</v>
      </c>
      <c r="L107" s="142" t="s">
        <v>25</v>
      </c>
      <c r="M107" s="140" t="s">
        <v>25</v>
      </c>
      <c r="N107" s="140" t="s">
        <v>25</v>
      </c>
      <c r="O107" s="141" t="s">
        <v>25</v>
      </c>
      <c r="P107" s="140" t="s">
        <v>25</v>
      </c>
      <c r="Q107" s="141" t="s">
        <v>25</v>
      </c>
      <c r="R107" s="140" t="s">
        <v>25</v>
      </c>
      <c r="S107" s="181" t="str">
        <f t="shared" si="106"/>
        <v>нд</v>
      </c>
      <c r="T107" s="175" t="str">
        <f t="shared" si="105"/>
        <v>нд</v>
      </c>
      <c r="U107" s="181" t="str">
        <f t="shared" si="107"/>
        <v>нд</v>
      </c>
      <c r="V107" s="176" t="str">
        <f t="shared" si="102"/>
        <v>нд</v>
      </c>
      <c r="W107" s="33" t="s">
        <v>25</v>
      </c>
    </row>
    <row r="108" spans="1:23" s="65" customFormat="1" ht="46.9" customHeight="1" x14ac:dyDescent="0.25">
      <c r="A108" s="31" t="s">
        <v>254</v>
      </c>
      <c r="B108" s="41" t="s">
        <v>456</v>
      </c>
      <c r="C108" s="40" t="s">
        <v>83</v>
      </c>
      <c r="D108" s="40">
        <v>0.376</v>
      </c>
      <c r="E108" s="133" t="s">
        <v>25</v>
      </c>
      <c r="F108" s="133" t="s">
        <v>25</v>
      </c>
      <c r="G108" s="140" t="s">
        <v>25</v>
      </c>
      <c r="H108" s="140" t="s">
        <v>25</v>
      </c>
      <c r="I108" s="140" t="s">
        <v>25</v>
      </c>
      <c r="J108" s="140" t="s">
        <v>25</v>
      </c>
      <c r="K108" s="133" t="s">
        <v>25</v>
      </c>
      <c r="L108" s="142" t="s">
        <v>25</v>
      </c>
      <c r="M108" s="140" t="s">
        <v>25</v>
      </c>
      <c r="N108" s="140" t="s">
        <v>25</v>
      </c>
      <c r="O108" s="133" t="s">
        <v>25</v>
      </c>
      <c r="P108" s="140" t="s">
        <v>25</v>
      </c>
      <c r="Q108" s="133" t="s">
        <v>25</v>
      </c>
      <c r="R108" s="140" t="s">
        <v>25</v>
      </c>
      <c r="S108" s="181" t="str">
        <f t="shared" si="106"/>
        <v>нд</v>
      </c>
      <c r="T108" s="175" t="str">
        <f t="shared" si="105"/>
        <v>нд</v>
      </c>
      <c r="U108" s="181" t="str">
        <f t="shared" si="107"/>
        <v>нд</v>
      </c>
      <c r="V108" s="176" t="str">
        <f t="shared" si="102"/>
        <v>нд</v>
      </c>
      <c r="W108" s="40" t="s">
        <v>25</v>
      </c>
    </row>
    <row r="109" spans="1:23" s="65" customFormat="1" ht="46.9" customHeight="1" x14ac:dyDescent="0.25">
      <c r="A109" s="31" t="s">
        <v>255</v>
      </c>
      <c r="B109" s="41" t="s">
        <v>418</v>
      </c>
      <c r="C109" s="33" t="s">
        <v>84</v>
      </c>
      <c r="D109" s="40" t="s">
        <v>25</v>
      </c>
      <c r="E109" s="140" t="s">
        <v>25</v>
      </c>
      <c r="F109" s="141" t="s">
        <v>25</v>
      </c>
      <c r="G109" s="140" t="s">
        <v>25</v>
      </c>
      <c r="H109" s="140" t="s">
        <v>25</v>
      </c>
      <c r="I109" s="140" t="s">
        <v>25</v>
      </c>
      <c r="J109" s="140" t="s">
        <v>25</v>
      </c>
      <c r="K109" s="141" t="s">
        <v>25</v>
      </c>
      <c r="L109" s="142" t="s">
        <v>25</v>
      </c>
      <c r="M109" s="140" t="s">
        <v>25</v>
      </c>
      <c r="N109" s="140" t="s">
        <v>25</v>
      </c>
      <c r="O109" s="141" t="s">
        <v>25</v>
      </c>
      <c r="P109" s="140" t="s">
        <v>25</v>
      </c>
      <c r="Q109" s="141" t="s">
        <v>25</v>
      </c>
      <c r="R109" s="140" t="s">
        <v>25</v>
      </c>
      <c r="S109" s="181" t="str">
        <f t="shared" si="106"/>
        <v>нд</v>
      </c>
      <c r="T109" s="175" t="str">
        <f t="shared" si="105"/>
        <v>нд</v>
      </c>
      <c r="U109" s="181" t="str">
        <f t="shared" si="107"/>
        <v>нд</v>
      </c>
      <c r="V109" s="176" t="str">
        <f t="shared" si="102"/>
        <v>нд</v>
      </c>
      <c r="W109" s="33" t="s">
        <v>25</v>
      </c>
    </row>
    <row r="110" spans="1:23" s="65" customFormat="1" ht="46.9" customHeight="1" x14ac:dyDescent="0.25">
      <c r="A110" s="31" t="s">
        <v>256</v>
      </c>
      <c r="B110" s="41" t="s">
        <v>419</v>
      </c>
      <c r="C110" s="33" t="s">
        <v>85</v>
      </c>
      <c r="D110" s="40">
        <v>0.54100000000000004</v>
      </c>
      <c r="E110" s="140" t="s">
        <v>25</v>
      </c>
      <c r="F110" s="141" t="s">
        <v>25</v>
      </c>
      <c r="G110" s="140" t="s">
        <v>25</v>
      </c>
      <c r="H110" s="140" t="s">
        <v>25</v>
      </c>
      <c r="I110" s="140" t="s">
        <v>25</v>
      </c>
      <c r="J110" s="140" t="s">
        <v>25</v>
      </c>
      <c r="K110" s="141" t="s">
        <v>25</v>
      </c>
      <c r="L110" s="142" t="s">
        <v>25</v>
      </c>
      <c r="M110" s="140" t="s">
        <v>25</v>
      </c>
      <c r="N110" s="140" t="s">
        <v>25</v>
      </c>
      <c r="O110" s="141" t="s">
        <v>25</v>
      </c>
      <c r="P110" s="140" t="s">
        <v>25</v>
      </c>
      <c r="Q110" s="141" t="s">
        <v>25</v>
      </c>
      <c r="R110" s="140" t="s">
        <v>25</v>
      </c>
      <c r="S110" s="181" t="str">
        <f t="shared" si="106"/>
        <v>нд</v>
      </c>
      <c r="T110" s="175" t="str">
        <f t="shared" si="105"/>
        <v>нд</v>
      </c>
      <c r="U110" s="181" t="str">
        <f t="shared" si="107"/>
        <v>нд</v>
      </c>
      <c r="V110" s="176" t="str">
        <f t="shared" si="102"/>
        <v>нд</v>
      </c>
      <c r="W110" s="33" t="s">
        <v>25</v>
      </c>
    </row>
    <row r="111" spans="1:23" s="65" customFormat="1" ht="46.9" customHeight="1" x14ac:dyDescent="0.25">
      <c r="A111" s="31" t="s">
        <v>257</v>
      </c>
      <c r="B111" s="41" t="s">
        <v>420</v>
      </c>
      <c r="C111" s="33" t="s">
        <v>86</v>
      </c>
      <c r="D111" s="40">
        <v>0.27500000000000002</v>
      </c>
      <c r="E111" s="140" t="s">
        <v>25</v>
      </c>
      <c r="F111" s="141" t="s">
        <v>25</v>
      </c>
      <c r="G111" s="140" t="s">
        <v>25</v>
      </c>
      <c r="H111" s="140" t="s">
        <v>25</v>
      </c>
      <c r="I111" s="140" t="s">
        <v>25</v>
      </c>
      <c r="J111" s="140" t="s">
        <v>25</v>
      </c>
      <c r="K111" s="141" t="s">
        <v>25</v>
      </c>
      <c r="L111" s="142" t="s">
        <v>25</v>
      </c>
      <c r="M111" s="140" t="s">
        <v>25</v>
      </c>
      <c r="N111" s="140" t="s">
        <v>25</v>
      </c>
      <c r="O111" s="141" t="s">
        <v>25</v>
      </c>
      <c r="P111" s="140" t="s">
        <v>25</v>
      </c>
      <c r="Q111" s="141" t="s">
        <v>25</v>
      </c>
      <c r="R111" s="140" t="s">
        <v>25</v>
      </c>
      <c r="S111" s="181" t="str">
        <f t="shared" si="106"/>
        <v>нд</v>
      </c>
      <c r="T111" s="175" t="str">
        <f t="shared" si="105"/>
        <v>нд</v>
      </c>
      <c r="U111" s="181" t="str">
        <f t="shared" si="107"/>
        <v>нд</v>
      </c>
      <c r="V111" s="176" t="str">
        <f t="shared" si="102"/>
        <v>нд</v>
      </c>
      <c r="W111" s="33" t="s">
        <v>25</v>
      </c>
    </row>
    <row r="112" spans="1:23" s="65" customFormat="1" ht="46.9" customHeight="1" x14ac:dyDescent="0.25">
      <c r="A112" s="31" t="s">
        <v>258</v>
      </c>
      <c r="B112" s="41" t="s">
        <v>421</v>
      </c>
      <c r="C112" s="33" t="s">
        <v>87</v>
      </c>
      <c r="D112" s="40">
        <v>0.54500000000000004</v>
      </c>
      <c r="E112" s="140" t="s">
        <v>25</v>
      </c>
      <c r="F112" s="141" t="s">
        <v>25</v>
      </c>
      <c r="G112" s="140" t="s">
        <v>25</v>
      </c>
      <c r="H112" s="140" t="s">
        <v>25</v>
      </c>
      <c r="I112" s="140" t="s">
        <v>25</v>
      </c>
      <c r="J112" s="140" t="s">
        <v>25</v>
      </c>
      <c r="K112" s="141" t="s">
        <v>25</v>
      </c>
      <c r="L112" s="142" t="s">
        <v>25</v>
      </c>
      <c r="M112" s="140" t="s">
        <v>25</v>
      </c>
      <c r="N112" s="140" t="s">
        <v>25</v>
      </c>
      <c r="O112" s="141" t="s">
        <v>25</v>
      </c>
      <c r="P112" s="140" t="s">
        <v>25</v>
      </c>
      <c r="Q112" s="141" t="s">
        <v>25</v>
      </c>
      <c r="R112" s="140" t="s">
        <v>25</v>
      </c>
      <c r="S112" s="181" t="str">
        <f t="shared" si="106"/>
        <v>нд</v>
      </c>
      <c r="T112" s="175" t="str">
        <f t="shared" si="105"/>
        <v>нд</v>
      </c>
      <c r="U112" s="181" t="str">
        <f t="shared" si="107"/>
        <v>нд</v>
      </c>
      <c r="V112" s="176" t="str">
        <f t="shared" si="102"/>
        <v>нд</v>
      </c>
      <c r="W112" s="33" t="s">
        <v>25</v>
      </c>
    </row>
    <row r="113" spans="1:23" s="65" customFormat="1" ht="46.9" customHeight="1" x14ac:dyDescent="0.25">
      <c r="A113" s="31" t="s">
        <v>259</v>
      </c>
      <c r="B113" s="35" t="s">
        <v>422</v>
      </c>
      <c r="C113" s="33" t="s">
        <v>88</v>
      </c>
      <c r="D113" s="40">
        <v>0.52400000000000002</v>
      </c>
      <c r="E113" s="133" t="s">
        <v>25</v>
      </c>
      <c r="F113" s="133" t="s">
        <v>25</v>
      </c>
      <c r="G113" s="140" t="s">
        <v>25</v>
      </c>
      <c r="H113" s="140" t="s">
        <v>25</v>
      </c>
      <c r="I113" s="142" t="s">
        <v>25</v>
      </c>
      <c r="J113" s="142" t="s">
        <v>25</v>
      </c>
      <c r="K113" s="133" t="s">
        <v>25</v>
      </c>
      <c r="L113" s="133" t="s">
        <v>25</v>
      </c>
      <c r="M113" s="142" t="s">
        <v>25</v>
      </c>
      <c r="N113" s="142" t="s">
        <v>25</v>
      </c>
      <c r="O113" s="133" t="s">
        <v>25</v>
      </c>
      <c r="P113" s="142" t="s">
        <v>25</v>
      </c>
      <c r="Q113" s="133" t="s">
        <v>25</v>
      </c>
      <c r="R113" s="142" t="s">
        <v>25</v>
      </c>
      <c r="S113" s="181" t="str">
        <f t="shared" si="106"/>
        <v>нд</v>
      </c>
      <c r="T113" s="175" t="str">
        <f t="shared" si="105"/>
        <v>нд</v>
      </c>
      <c r="U113" s="181" t="str">
        <f t="shared" si="107"/>
        <v>нд</v>
      </c>
      <c r="V113" s="176" t="str">
        <f t="shared" si="102"/>
        <v>нд</v>
      </c>
      <c r="W113" s="33" t="s">
        <v>25</v>
      </c>
    </row>
    <row r="114" spans="1:23" ht="46.9" customHeight="1" x14ac:dyDescent="0.25">
      <c r="A114" s="31" t="s">
        <v>260</v>
      </c>
      <c r="B114" s="35" t="s">
        <v>423</v>
      </c>
      <c r="C114" s="33" t="s">
        <v>89</v>
      </c>
      <c r="D114" s="40" t="s">
        <v>25</v>
      </c>
      <c r="E114" s="133" t="s">
        <v>25</v>
      </c>
      <c r="F114" s="133" t="s">
        <v>25</v>
      </c>
      <c r="G114" s="140" t="s">
        <v>25</v>
      </c>
      <c r="H114" s="140" t="s">
        <v>25</v>
      </c>
      <c r="I114" s="142" t="s">
        <v>25</v>
      </c>
      <c r="J114" s="142" t="s">
        <v>25</v>
      </c>
      <c r="K114" s="133" t="s">
        <v>25</v>
      </c>
      <c r="L114" s="133" t="s">
        <v>25</v>
      </c>
      <c r="M114" s="142" t="s">
        <v>25</v>
      </c>
      <c r="N114" s="142" t="s">
        <v>25</v>
      </c>
      <c r="O114" s="133" t="s">
        <v>25</v>
      </c>
      <c r="P114" s="142" t="s">
        <v>25</v>
      </c>
      <c r="Q114" s="133" t="s">
        <v>25</v>
      </c>
      <c r="R114" s="142" t="s">
        <v>25</v>
      </c>
      <c r="S114" s="181" t="str">
        <f t="shared" si="106"/>
        <v>нд</v>
      </c>
      <c r="T114" s="175" t="str">
        <f t="shared" si="105"/>
        <v>нд</v>
      </c>
      <c r="U114" s="181" t="str">
        <f t="shared" si="107"/>
        <v>нд</v>
      </c>
      <c r="V114" s="176" t="str">
        <f t="shared" si="102"/>
        <v>нд</v>
      </c>
      <c r="W114" s="33" t="s">
        <v>25</v>
      </c>
    </row>
    <row r="115" spans="1:23" ht="46.9" customHeight="1" x14ac:dyDescent="0.25">
      <c r="A115" s="31" t="s">
        <v>261</v>
      </c>
      <c r="B115" s="35" t="s">
        <v>457</v>
      </c>
      <c r="C115" s="33" t="s">
        <v>90</v>
      </c>
      <c r="D115" s="40" t="s">
        <v>25</v>
      </c>
      <c r="E115" s="133" t="s">
        <v>25</v>
      </c>
      <c r="F115" s="133" t="s">
        <v>25</v>
      </c>
      <c r="G115" s="140" t="s">
        <v>25</v>
      </c>
      <c r="H115" s="140" t="s">
        <v>25</v>
      </c>
      <c r="I115" s="142" t="s">
        <v>25</v>
      </c>
      <c r="J115" s="142" t="s">
        <v>25</v>
      </c>
      <c r="K115" s="133" t="s">
        <v>25</v>
      </c>
      <c r="L115" s="133" t="s">
        <v>25</v>
      </c>
      <c r="M115" s="142" t="s">
        <v>25</v>
      </c>
      <c r="N115" s="142" t="s">
        <v>25</v>
      </c>
      <c r="O115" s="133" t="s">
        <v>25</v>
      </c>
      <c r="P115" s="142" t="s">
        <v>25</v>
      </c>
      <c r="Q115" s="133" t="s">
        <v>25</v>
      </c>
      <c r="R115" s="142" t="s">
        <v>25</v>
      </c>
      <c r="S115" s="181" t="str">
        <f t="shared" si="106"/>
        <v>нд</v>
      </c>
      <c r="T115" s="175" t="str">
        <f t="shared" si="105"/>
        <v>нд</v>
      </c>
      <c r="U115" s="181" t="str">
        <f t="shared" si="107"/>
        <v>нд</v>
      </c>
      <c r="V115" s="176" t="str">
        <f t="shared" si="102"/>
        <v>нд</v>
      </c>
      <c r="W115" s="33" t="s">
        <v>25</v>
      </c>
    </row>
    <row r="116" spans="1:23" ht="46.9" customHeight="1" x14ac:dyDescent="0.25">
      <c r="A116" s="31" t="s">
        <v>262</v>
      </c>
      <c r="B116" s="35" t="s">
        <v>458</v>
      </c>
      <c r="C116" s="33" t="s">
        <v>91</v>
      </c>
      <c r="D116" s="40" t="s">
        <v>25</v>
      </c>
      <c r="E116" s="133" t="s">
        <v>25</v>
      </c>
      <c r="F116" s="133" t="s">
        <v>25</v>
      </c>
      <c r="G116" s="140" t="s">
        <v>25</v>
      </c>
      <c r="H116" s="140" t="s">
        <v>25</v>
      </c>
      <c r="I116" s="142" t="s">
        <v>25</v>
      </c>
      <c r="J116" s="142" t="s">
        <v>25</v>
      </c>
      <c r="K116" s="133" t="s">
        <v>25</v>
      </c>
      <c r="L116" s="133" t="s">
        <v>25</v>
      </c>
      <c r="M116" s="142" t="s">
        <v>25</v>
      </c>
      <c r="N116" s="142" t="s">
        <v>25</v>
      </c>
      <c r="O116" s="133" t="s">
        <v>25</v>
      </c>
      <c r="P116" s="142" t="s">
        <v>25</v>
      </c>
      <c r="Q116" s="133" t="s">
        <v>25</v>
      </c>
      <c r="R116" s="142" t="s">
        <v>25</v>
      </c>
      <c r="S116" s="181" t="str">
        <f t="shared" si="106"/>
        <v>нд</v>
      </c>
      <c r="T116" s="175" t="str">
        <f t="shared" si="105"/>
        <v>нд</v>
      </c>
      <c r="U116" s="181" t="str">
        <f t="shared" si="107"/>
        <v>нд</v>
      </c>
      <c r="V116" s="176" t="str">
        <f t="shared" si="102"/>
        <v>нд</v>
      </c>
      <c r="W116" s="33" t="s">
        <v>25</v>
      </c>
    </row>
    <row r="117" spans="1:23" s="65" customFormat="1" ht="46.9" customHeight="1" x14ac:dyDescent="0.25">
      <c r="A117" s="31" t="s">
        <v>263</v>
      </c>
      <c r="B117" s="35" t="s">
        <v>459</v>
      </c>
      <c r="C117" s="33" t="s">
        <v>92</v>
      </c>
      <c r="D117" s="40" t="s">
        <v>25</v>
      </c>
      <c r="E117" s="133" t="s">
        <v>25</v>
      </c>
      <c r="F117" s="133" t="s">
        <v>25</v>
      </c>
      <c r="G117" s="140" t="s">
        <v>25</v>
      </c>
      <c r="H117" s="140" t="s">
        <v>25</v>
      </c>
      <c r="I117" s="142" t="s">
        <v>25</v>
      </c>
      <c r="J117" s="142" t="s">
        <v>25</v>
      </c>
      <c r="K117" s="133" t="s">
        <v>25</v>
      </c>
      <c r="L117" s="133" t="s">
        <v>25</v>
      </c>
      <c r="M117" s="142" t="s">
        <v>25</v>
      </c>
      <c r="N117" s="142" t="s">
        <v>25</v>
      </c>
      <c r="O117" s="133" t="s">
        <v>25</v>
      </c>
      <c r="P117" s="142" t="s">
        <v>25</v>
      </c>
      <c r="Q117" s="133" t="s">
        <v>25</v>
      </c>
      <c r="R117" s="142" t="s">
        <v>25</v>
      </c>
      <c r="S117" s="181" t="str">
        <f t="shared" si="106"/>
        <v>нд</v>
      </c>
      <c r="T117" s="175" t="str">
        <f t="shared" si="105"/>
        <v>нд</v>
      </c>
      <c r="U117" s="181" t="str">
        <f t="shared" si="107"/>
        <v>нд</v>
      </c>
      <c r="V117" s="176" t="str">
        <f t="shared" si="102"/>
        <v>нд</v>
      </c>
      <c r="W117" s="33" t="s">
        <v>25</v>
      </c>
    </row>
    <row r="118" spans="1:23" s="65" customFormat="1" ht="46.9" customHeight="1" x14ac:dyDescent="0.25">
      <c r="A118" s="31" t="s">
        <v>264</v>
      </c>
      <c r="B118" s="41" t="s">
        <v>404</v>
      </c>
      <c r="C118" s="33" t="s">
        <v>93</v>
      </c>
      <c r="D118" s="40">
        <v>0.24200000000000002</v>
      </c>
      <c r="E118" s="140" t="s">
        <v>25</v>
      </c>
      <c r="F118" s="141" t="s">
        <v>25</v>
      </c>
      <c r="G118" s="140" t="s">
        <v>25</v>
      </c>
      <c r="H118" s="140" t="s">
        <v>25</v>
      </c>
      <c r="I118" s="140" t="s">
        <v>25</v>
      </c>
      <c r="J118" s="140" t="s">
        <v>25</v>
      </c>
      <c r="K118" s="141" t="s">
        <v>25</v>
      </c>
      <c r="L118" s="133" t="s">
        <v>25</v>
      </c>
      <c r="M118" s="140" t="s">
        <v>25</v>
      </c>
      <c r="N118" s="140" t="s">
        <v>25</v>
      </c>
      <c r="O118" s="141" t="s">
        <v>25</v>
      </c>
      <c r="P118" s="140" t="s">
        <v>25</v>
      </c>
      <c r="Q118" s="141" t="s">
        <v>25</v>
      </c>
      <c r="R118" s="140" t="s">
        <v>25</v>
      </c>
      <c r="S118" s="181" t="str">
        <f t="shared" si="106"/>
        <v>нд</v>
      </c>
      <c r="T118" s="175" t="str">
        <f t="shared" si="105"/>
        <v>нд</v>
      </c>
      <c r="U118" s="181" t="str">
        <f t="shared" si="107"/>
        <v>нд</v>
      </c>
      <c r="V118" s="176" t="str">
        <f t="shared" si="102"/>
        <v>нд</v>
      </c>
      <c r="W118" s="33" t="s">
        <v>25</v>
      </c>
    </row>
    <row r="119" spans="1:23" s="66" customFormat="1" ht="46.9" customHeight="1" x14ac:dyDescent="0.25">
      <c r="A119" s="31" t="s">
        <v>265</v>
      </c>
      <c r="B119" s="41" t="s">
        <v>405</v>
      </c>
      <c r="C119" s="33" t="s">
        <v>94</v>
      </c>
      <c r="D119" s="40">
        <v>0.27100000000000002</v>
      </c>
      <c r="E119" s="140" t="s">
        <v>25</v>
      </c>
      <c r="F119" s="141" t="s">
        <v>25</v>
      </c>
      <c r="G119" s="140" t="s">
        <v>25</v>
      </c>
      <c r="H119" s="140" t="s">
        <v>25</v>
      </c>
      <c r="I119" s="140" t="s">
        <v>25</v>
      </c>
      <c r="J119" s="140" t="s">
        <v>25</v>
      </c>
      <c r="K119" s="141" t="s">
        <v>25</v>
      </c>
      <c r="L119" s="133" t="s">
        <v>25</v>
      </c>
      <c r="M119" s="140" t="s">
        <v>25</v>
      </c>
      <c r="N119" s="140" t="s">
        <v>25</v>
      </c>
      <c r="O119" s="141" t="s">
        <v>25</v>
      </c>
      <c r="P119" s="140" t="s">
        <v>25</v>
      </c>
      <c r="Q119" s="141" t="s">
        <v>25</v>
      </c>
      <c r="R119" s="140" t="s">
        <v>25</v>
      </c>
      <c r="S119" s="181" t="str">
        <f t="shared" si="106"/>
        <v>нд</v>
      </c>
      <c r="T119" s="175" t="str">
        <f t="shared" si="105"/>
        <v>нд</v>
      </c>
      <c r="U119" s="181" t="str">
        <f t="shared" si="107"/>
        <v>нд</v>
      </c>
      <c r="V119" s="176" t="str">
        <f t="shared" si="102"/>
        <v>нд</v>
      </c>
      <c r="W119" s="33" t="s">
        <v>25</v>
      </c>
    </row>
    <row r="120" spans="1:23" s="66" customFormat="1" ht="46.9" customHeight="1" x14ac:dyDescent="0.25">
      <c r="A120" s="31" t="s">
        <v>266</v>
      </c>
      <c r="B120" s="41" t="s">
        <v>460</v>
      </c>
      <c r="C120" s="40" t="s">
        <v>95</v>
      </c>
      <c r="D120" s="40">
        <v>0.28299999999999997</v>
      </c>
      <c r="E120" s="133" t="s">
        <v>25</v>
      </c>
      <c r="F120" s="133" t="s">
        <v>25</v>
      </c>
      <c r="G120" s="140" t="s">
        <v>25</v>
      </c>
      <c r="H120" s="140" t="s">
        <v>25</v>
      </c>
      <c r="I120" s="140" t="s">
        <v>25</v>
      </c>
      <c r="J120" s="140" t="s">
        <v>25</v>
      </c>
      <c r="K120" s="133" t="s">
        <v>25</v>
      </c>
      <c r="L120" s="133" t="s">
        <v>25</v>
      </c>
      <c r="M120" s="140" t="s">
        <v>25</v>
      </c>
      <c r="N120" s="140" t="s">
        <v>25</v>
      </c>
      <c r="O120" s="133" t="s">
        <v>25</v>
      </c>
      <c r="P120" s="140" t="s">
        <v>25</v>
      </c>
      <c r="Q120" s="133" t="s">
        <v>25</v>
      </c>
      <c r="R120" s="140" t="s">
        <v>25</v>
      </c>
      <c r="S120" s="181" t="str">
        <f t="shared" si="106"/>
        <v>нд</v>
      </c>
      <c r="T120" s="175" t="str">
        <f t="shared" si="105"/>
        <v>нд</v>
      </c>
      <c r="U120" s="181" t="str">
        <f t="shared" si="107"/>
        <v>нд</v>
      </c>
      <c r="V120" s="176" t="str">
        <f t="shared" si="102"/>
        <v>нд</v>
      </c>
      <c r="W120" s="40" t="s">
        <v>25</v>
      </c>
    </row>
    <row r="121" spans="1:23" s="65" customFormat="1" ht="46.9" customHeight="1" x14ac:dyDescent="0.25">
      <c r="A121" s="31" t="s">
        <v>267</v>
      </c>
      <c r="B121" s="41" t="s">
        <v>461</v>
      </c>
      <c r="C121" s="40" t="s">
        <v>96</v>
      </c>
      <c r="D121" s="40">
        <v>0.28299999999999997</v>
      </c>
      <c r="E121" s="133" t="s">
        <v>25</v>
      </c>
      <c r="F121" s="133" t="s">
        <v>25</v>
      </c>
      <c r="G121" s="140" t="s">
        <v>25</v>
      </c>
      <c r="H121" s="140" t="s">
        <v>25</v>
      </c>
      <c r="I121" s="140" t="s">
        <v>25</v>
      </c>
      <c r="J121" s="140" t="s">
        <v>25</v>
      </c>
      <c r="K121" s="133" t="s">
        <v>25</v>
      </c>
      <c r="L121" s="133" t="s">
        <v>25</v>
      </c>
      <c r="M121" s="140" t="s">
        <v>25</v>
      </c>
      <c r="N121" s="140" t="s">
        <v>25</v>
      </c>
      <c r="O121" s="133" t="s">
        <v>25</v>
      </c>
      <c r="P121" s="140" t="s">
        <v>25</v>
      </c>
      <c r="Q121" s="133" t="s">
        <v>25</v>
      </c>
      <c r="R121" s="140" t="s">
        <v>25</v>
      </c>
      <c r="S121" s="181" t="str">
        <f t="shared" si="106"/>
        <v>нд</v>
      </c>
      <c r="T121" s="175" t="str">
        <f t="shared" si="105"/>
        <v>нд</v>
      </c>
      <c r="U121" s="181" t="str">
        <f t="shared" si="107"/>
        <v>нд</v>
      </c>
      <c r="V121" s="176" t="str">
        <f t="shared" si="102"/>
        <v>нд</v>
      </c>
      <c r="W121" s="40" t="s">
        <v>25</v>
      </c>
    </row>
    <row r="122" spans="1:23" s="65" customFormat="1" ht="46.9" customHeight="1" x14ac:dyDescent="0.25">
      <c r="A122" s="31" t="s">
        <v>268</v>
      </c>
      <c r="B122" s="35" t="s">
        <v>406</v>
      </c>
      <c r="C122" s="33" t="s">
        <v>97</v>
      </c>
      <c r="D122" s="40">
        <v>0.246</v>
      </c>
      <c r="E122" s="133" t="s">
        <v>25</v>
      </c>
      <c r="F122" s="133" t="s">
        <v>25</v>
      </c>
      <c r="G122" s="133" t="s">
        <v>25</v>
      </c>
      <c r="H122" s="133" t="s">
        <v>25</v>
      </c>
      <c r="I122" s="142" t="s">
        <v>25</v>
      </c>
      <c r="J122" s="142" t="s">
        <v>25</v>
      </c>
      <c r="K122" s="133" t="s">
        <v>25</v>
      </c>
      <c r="L122" s="133" t="s">
        <v>25</v>
      </c>
      <c r="M122" s="142" t="s">
        <v>25</v>
      </c>
      <c r="N122" s="142" t="s">
        <v>25</v>
      </c>
      <c r="O122" s="133" t="s">
        <v>25</v>
      </c>
      <c r="P122" s="142" t="s">
        <v>25</v>
      </c>
      <c r="Q122" s="133" t="s">
        <v>25</v>
      </c>
      <c r="R122" s="142" t="s">
        <v>25</v>
      </c>
      <c r="S122" s="181" t="str">
        <f t="shared" si="106"/>
        <v>нд</v>
      </c>
      <c r="T122" s="175" t="str">
        <f t="shared" si="105"/>
        <v>нд</v>
      </c>
      <c r="U122" s="181" t="str">
        <f t="shared" si="107"/>
        <v>нд</v>
      </c>
      <c r="V122" s="176" t="str">
        <f t="shared" si="102"/>
        <v>нд</v>
      </c>
      <c r="W122" s="33" t="s">
        <v>25</v>
      </c>
    </row>
    <row r="123" spans="1:23" s="65" customFormat="1" ht="46.9" customHeight="1" x14ac:dyDescent="0.25">
      <c r="A123" s="31" t="s">
        <v>269</v>
      </c>
      <c r="B123" s="35" t="s">
        <v>407</v>
      </c>
      <c r="C123" s="33" t="s">
        <v>98</v>
      </c>
      <c r="D123" s="40">
        <v>0.51500000000000001</v>
      </c>
      <c r="E123" s="133" t="s">
        <v>25</v>
      </c>
      <c r="F123" s="133" t="s">
        <v>25</v>
      </c>
      <c r="G123" s="133" t="s">
        <v>25</v>
      </c>
      <c r="H123" s="133" t="s">
        <v>25</v>
      </c>
      <c r="I123" s="142" t="s">
        <v>25</v>
      </c>
      <c r="J123" s="142" t="s">
        <v>25</v>
      </c>
      <c r="K123" s="133" t="s">
        <v>25</v>
      </c>
      <c r="L123" s="133" t="s">
        <v>25</v>
      </c>
      <c r="M123" s="142" t="s">
        <v>25</v>
      </c>
      <c r="N123" s="142" t="s">
        <v>25</v>
      </c>
      <c r="O123" s="133" t="s">
        <v>25</v>
      </c>
      <c r="P123" s="142" t="s">
        <v>25</v>
      </c>
      <c r="Q123" s="133" t="s">
        <v>25</v>
      </c>
      <c r="R123" s="142" t="s">
        <v>25</v>
      </c>
      <c r="S123" s="181" t="str">
        <f t="shared" si="106"/>
        <v>нд</v>
      </c>
      <c r="T123" s="175" t="str">
        <f t="shared" si="105"/>
        <v>нд</v>
      </c>
      <c r="U123" s="181" t="str">
        <f t="shared" si="107"/>
        <v>нд</v>
      </c>
      <c r="V123" s="176" t="str">
        <f t="shared" si="102"/>
        <v>нд</v>
      </c>
      <c r="W123" s="33" t="s">
        <v>25</v>
      </c>
    </row>
    <row r="124" spans="1:23" s="65" customFormat="1" ht="46.9" customHeight="1" x14ac:dyDescent="0.25">
      <c r="A124" s="31" t="s">
        <v>270</v>
      </c>
      <c r="B124" s="35" t="s">
        <v>408</v>
      </c>
      <c r="C124" s="33" t="s">
        <v>99</v>
      </c>
      <c r="D124" s="40" t="s">
        <v>25</v>
      </c>
      <c r="E124" s="133" t="s">
        <v>25</v>
      </c>
      <c r="F124" s="133" t="s">
        <v>25</v>
      </c>
      <c r="G124" s="133" t="s">
        <v>25</v>
      </c>
      <c r="H124" s="133" t="s">
        <v>25</v>
      </c>
      <c r="I124" s="142" t="s">
        <v>25</v>
      </c>
      <c r="J124" s="142" t="s">
        <v>25</v>
      </c>
      <c r="K124" s="133" t="s">
        <v>25</v>
      </c>
      <c r="L124" s="133" t="s">
        <v>25</v>
      </c>
      <c r="M124" s="142" t="s">
        <v>25</v>
      </c>
      <c r="N124" s="142" t="s">
        <v>25</v>
      </c>
      <c r="O124" s="133" t="s">
        <v>25</v>
      </c>
      <c r="P124" s="142" t="s">
        <v>25</v>
      </c>
      <c r="Q124" s="133" t="s">
        <v>25</v>
      </c>
      <c r="R124" s="142" t="s">
        <v>25</v>
      </c>
      <c r="S124" s="181" t="str">
        <f t="shared" si="106"/>
        <v>нд</v>
      </c>
      <c r="T124" s="175" t="str">
        <f t="shared" si="105"/>
        <v>нд</v>
      </c>
      <c r="U124" s="181" t="str">
        <f t="shared" si="107"/>
        <v>нд</v>
      </c>
      <c r="V124" s="176" t="str">
        <f t="shared" si="102"/>
        <v>нд</v>
      </c>
      <c r="W124" s="33" t="s">
        <v>25</v>
      </c>
    </row>
    <row r="125" spans="1:23" s="65" customFormat="1" ht="62.45" customHeight="1" x14ac:dyDescent="0.25">
      <c r="A125" s="31" t="s">
        <v>271</v>
      </c>
      <c r="B125" s="35" t="s">
        <v>409</v>
      </c>
      <c r="C125" s="33" t="s">
        <v>272</v>
      </c>
      <c r="D125" s="40">
        <v>0.253</v>
      </c>
      <c r="E125" s="133" t="s">
        <v>25</v>
      </c>
      <c r="F125" s="133" t="s">
        <v>25</v>
      </c>
      <c r="G125" s="133" t="s">
        <v>25</v>
      </c>
      <c r="H125" s="133" t="s">
        <v>25</v>
      </c>
      <c r="I125" s="142" t="s">
        <v>25</v>
      </c>
      <c r="J125" s="142" t="s">
        <v>25</v>
      </c>
      <c r="K125" s="133" t="s">
        <v>25</v>
      </c>
      <c r="L125" s="133" t="s">
        <v>25</v>
      </c>
      <c r="M125" s="142" t="s">
        <v>25</v>
      </c>
      <c r="N125" s="142" t="s">
        <v>25</v>
      </c>
      <c r="O125" s="133" t="s">
        <v>25</v>
      </c>
      <c r="P125" s="142" t="s">
        <v>25</v>
      </c>
      <c r="Q125" s="133" t="s">
        <v>25</v>
      </c>
      <c r="R125" s="142" t="s">
        <v>25</v>
      </c>
      <c r="S125" s="181" t="str">
        <f t="shared" si="106"/>
        <v>нд</v>
      </c>
      <c r="T125" s="175" t="str">
        <f t="shared" si="105"/>
        <v>нд</v>
      </c>
      <c r="U125" s="181" t="str">
        <f t="shared" si="107"/>
        <v>нд</v>
      </c>
      <c r="V125" s="176" t="str">
        <f t="shared" si="102"/>
        <v>нд</v>
      </c>
      <c r="W125" s="33" t="s">
        <v>25</v>
      </c>
    </row>
    <row r="126" spans="1:23" s="65" customFormat="1" ht="46.9" customHeight="1" x14ac:dyDescent="0.25">
      <c r="A126" s="31" t="s">
        <v>273</v>
      </c>
      <c r="B126" s="68" t="s">
        <v>410</v>
      </c>
      <c r="C126" s="33" t="s">
        <v>274</v>
      </c>
      <c r="D126" s="40">
        <v>0.251</v>
      </c>
      <c r="E126" s="133" t="s">
        <v>25</v>
      </c>
      <c r="F126" s="133" t="s">
        <v>25</v>
      </c>
      <c r="G126" s="133" t="s">
        <v>25</v>
      </c>
      <c r="H126" s="133" t="s">
        <v>25</v>
      </c>
      <c r="I126" s="142" t="s">
        <v>25</v>
      </c>
      <c r="J126" s="142" t="s">
        <v>25</v>
      </c>
      <c r="K126" s="133" t="s">
        <v>25</v>
      </c>
      <c r="L126" s="133" t="s">
        <v>25</v>
      </c>
      <c r="M126" s="142" t="s">
        <v>25</v>
      </c>
      <c r="N126" s="142" t="s">
        <v>25</v>
      </c>
      <c r="O126" s="133" t="s">
        <v>25</v>
      </c>
      <c r="P126" s="142" t="s">
        <v>25</v>
      </c>
      <c r="Q126" s="133" t="s">
        <v>25</v>
      </c>
      <c r="R126" s="142" t="s">
        <v>25</v>
      </c>
      <c r="S126" s="181" t="str">
        <f t="shared" si="106"/>
        <v>нд</v>
      </c>
      <c r="T126" s="175" t="str">
        <f t="shared" si="105"/>
        <v>нд</v>
      </c>
      <c r="U126" s="181" t="str">
        <f t="shared" si="107"/>
        <v>нд</v>
      </c>
      <c r="V126" s="176" t="str">
        <f t="shared" si="102"/>
        <v>нд</v>
      </c>
      <c r="W126" s="33" t="s">
        <v>25</v>
      </c>
    </row>
    <row r="127" spans="1:23" s="65" customFormat="1" ht="46.9" customHeight="1" x14ac:dyDescent="0.25">
      <c r="A127" s="31" t="s">
        <v>275</v>
      </c>
      <c r="B127" s="41" t="s">
        <v>411</v>
      </c>
      <c r="C127" s="33" t="s">
        <v>276</v>
      </c>
      <c r="D127" s="40">
        <v>0.27</v>
      </c>
      <c r="E127" s="133" t="s">
        <v>25</v>
      </c>
      <c r="F127" s="133" t="s">
        <v>25</v>
      </c>
      <c r="G127" s="133" t="s">
        <v>25</v>
      </c>
      <c r="H127" s="133" t="s">
        <v>25</v>
      </c>
      <c r="I127" s="142" t="s">
        <v>25</v>
      </c>
      <c r="J127" s="142" t="s">
        <v>25</v>
      </c>
      <c r="K127" s="133" t="s">
        <v>25</v>
      </c>
      <c r="L127" s="133" t="s">
        <v>25</v>
      </c>
      <c r="M127" s="142" t="s">
        <v>25</v>
      </c>
      <c r="N127" s="142" t="s">
        <v>25</v>
      </c>
      <c r="O127" s="133" t="s">
        <v>25</v>
      </c>
      <c r="P127" s="142" t="s">
        <v>25</v>
      </c>
      <c r="Q127" s="133" t="s">
        <v>25</v>
      </c>
      <c r="R127" s="142" t="s">
        <v>25</v>
      </c>
      <c r="S127" s="181" t="str">
        <f t="shared" si="106"/>
        <v>нд</v>
      </c>
      <c r="T127" s="175" t="str">
        <f t="shared" si="105"/>
        <v>нд</v>
      </c>
      <c r="U127" s="181" t="str">
        <f t="shared" si="107"/>
        <v>нд</v>
      </c>
      <c r="V127" s="176" t="str">
        <f t="shared" si="102"/>
        <v>нд</v>
      </c>
      <c r="W127" s="33" t="s">
        <v>25</v>
      </c>
    </row>
    <row r="128" spans="1:23" s="66" customFormat="1" ht="46.9" customHeight="1" x14ac:dyDescent="0.25">
      <c r="A128" s="31" t="s">
        <v>277</v>
      </c>
      <c r="B128" s="35" t="s">
        <v>412</v>
      </c>
      <c r="C128" s="33" t="s">
        <v>278</v>
      </c>
      <c r="D128" s="40">
        <v>0.251</v>
      </c>
      <c r="E128" s="133" t="s">
        <v>25</v>
      </c>
      <c r="F128" s="133" t="s">
        <v>25</v>
      </c>
      <c r="G128" s="133" t="s">
        <v>25</v>
      </c>
      <c r="H128" s="133" t="s">
        <v>25</v>
      </c>
      <c r="I128" s="142" t="s">
        <v>25</v>
      </c>
      <c r="J128" s="142" t="s">
        <v>25</v>
      </c>
      <c r="K128" s="133" t="s">
        <v>25</v>
      </c>
      <c r="L128" s="133" t="s">
        <v>25</v>
      </c>
      <c r="M128" s="142" t="s">
        <v>25</v>
      </c>
      <c r="N128" s="142" t="s">
        <v>25</v>
      </c>
      <c r="O128" s="133" t="s">
        <v>25</v>
      </c>
      <c r="P128" s="142" t="s">
        <v>25</v>
      </c>
      <c r="Q128" s="133" t="s">
        <v>25</v>
      </c>
      <c r="R128" s="142" t="s">
        <v>25</v>
      </c>
      <c r="S128" s="181" t="str">
        <f t="shared" si="106"/>
        <v>нд</v>
      </c>
      <c r="T128" s="175" t="str">
        <f t="shared" si="105"/>
        <v>нд</v>
      </c>
      <c r="U128" s="181" t="str">
        <f t="shared" si="107"/>
        <v>нд</v>
      </c>
      <c r="V128" s="176" t="str">
        <f t="shared" si="102"/>
        <v>нд</v>
      </c>
      <c r="W128" s="33" t="s">
        <v>25</v>
      </c>
    </row>
    <row r="129" spans="1:23" ht="62.45" customHeight="1" x14ac:dyDescent="0.25">
      <c r="A129" s="31" t="s">
        <v>401</v>
      </c>
      <c r="B129" s="35" t="s">
        <v>402</v>
      </c>
      <c r="C129" s="33" t="s">
        <v>403</v>
      </c>
      <c r="D129" s="40">
        <v>1.762</v>
      </c>
      <c r="E129" s="143" t="s">
        <v>25</v>
      </c>
      <c r="F129" s="143" t="s">
        <v>25</v>
      </c>
      <c r="G129" s="143" t="s">
        <v>25</v>
      </c>
      <c r="H129" s="143" t="s">
        <v>25</v>
      </c>
      <c r="I129" s="76" t="s">
        <v>25</v>
      </c>
      <c r="J129" s="76" t="s">
        <v>25</v>
      </c>
      <c r="K129" s="143" t="s">
        <v>25</v>
      </c>
      <c r="L129" s="143" t="s">
        <v>25</v>
      </c>
      <c r="M129" s="76" t="s">
        <v>25</v>
      </c>
      <c r="N129" s="76" t="s">
        <v>25</v>
      </c>
      <c r="O129" s="143" t="s">
        <v>25</v>
      </c>
      <c r="P129" s="76" t="s">
        <v>25</v>
      </c>
      <c r="Q129" s="143" t="s">
        <v>25</v>
      </c>
      <c r="R129" s="76" t="s">
        <v>25</v>
      </c>
      <c r="S129" s="181" t="str">
        <f t="shared" si="106"/>
        <v>нд</v>
      </c>
      <c r="T129" s="175" t="str">
        <f t="shared" si="105"/>
        <v>нд</v>
      </c>
      <c r="U129" s="181" t="str">
        <f t="shared" si="107"/>
        <v>нд</v>
      </c>
      <c r="V129" s="176" t="str">
        <f t="shared" si="102"/>
        <v>нд</v>
      </c>
      <c r="W129" s="33" t="s">
        <v>25</v>
      </c>
    </row>
    <row r="130" spans="1:23" ht="47.25" x14ac:dyDescent="0.25">
      <c r="A130" s="48" t="s">
        <v>279</v>
      </c>
      <c r="B130" s="49" t="s">
        <v>280</v>
      </c>
      <c r="C130" s="50" t="s">
        <v>24</v>
      </c>
      <c r="D130" s="120">
        <f t="shared" ref="D130:S130" si="108">IF(NOT(SUM(D131,D151)=0),SUM(D131,D151),"нд")</f>
        <v>30.25</v>
      </c>
      <c r="E130" s="131" t="str">
        <f t="shared" si="108"/>
        <v>нд</v>
      </c>
      <c r="F130" s="131">
        <f t="shared" si="108"/>
        <v>4.1139999999999999</v>
      </c>
      <c r="G130" s="131" t="str">
        <f t="shared" si="108"/>
        <v>нд</v>
      </c>
      <c r="H130" s="131" t="str">
        <f t="shared" si="108"/>
        <v>нд</v>
      </c>
      <c r="I130" s="131" t="str">
        <f t="shared" si="108"/>
        <v>нд</v>
      </c>
      <c r="J130" s="131" t="str">
        <f t="shared" si="108"/>
        <v>нд</v>
      </c>
      <c r="K130" s="131">
        <f t="shared" si="108"/>
        <v>1</v>
      </c>
      <c r="L130" s="131" t="str">
        <f t="shared" si="108"/>
        <v>нд</v>
      </c>
      <c r="M130" s="131">
        <f t="shared" si="108"/>
        <v>4.1520000000000001</v>
      </c>
      <c r="N130" s="131" t="str">
        <f t="shared" si="108"/>
        <v>нд</v>
      </c>
      <c r="O130" s="131" t="str">
        <f t="shared" si="108"/>
        <v>нд</v>
      </c>
      <c r="P130" s="131" t="str">
        <f t="shared" si="108"/>
        <v>нд</v>
      </c>
      <c r="Q130" s="131" t="str">
        <f t="shared" si="108"/>
        <v>нд</v>
      </c>
      <c r="R130" s="131">
        <f t="shared" si="108"/>
        <v>1</v>
      </c>
      <c r="S130" s="131" t="str">
        <f t="shared" si="108"/>
        <v>нд</v>
      </c>
      <c r="T130" s="173" t="str">
        <f t="shared" si="105"/>
        <v>нд</v>
      </c>
      <c r="U130" s="131">
        <f t="shared" ref="U130" si="109">IF(NOT(SUM(U131,U151)=0),SUM(U131,U151),"нд")</f>
        <v>3.8000000000000256E-2</v>
      </c>
      <c r="V130" s="173">
        <f t="shared" si="102"/>
        <v>0.92</v>
      </c>
      <c r="W130" s="50" t="s">
        <v>383</v>
      </c>
    </row>
    <row r="131" spans="1:23" ht="15.75" customHeight="1" x14ac:dyDescent="0.25">
      <c r="A131" s="51" t="s">
        <v>281</v>
      </c>
      <c r="B131" s="52" t="s">
        <v>282</v>
      </c>
      <c r="C131" s="53" t="s">
        <v>24</v>
      </c>
      <c r="D131" s="53">
        <f t="shared" ref="D131" si="110">IF(NOT(SUM(D132)=0),SUM(D132),"нд")</f>
        <v>30.25</v>
      </c>
      <c r="E131" s="132" t="str">
        <f t="shared" ref="E131:U131" si="111">IF(NOT(SUM(E132)=0),SUM(E132),"нд")</f>
        <v>нд</v>
      </c>
      <c r="F131" s="132">
        <f t="shared" si="111"/>
        <v>4.1139999999999999</v>
      </c>
      <c r="G131" s="132" t="str">
        <f t="shared" si="111"/>
        <v>нд</v>
      </c>
      <c r="H131" s="132" t="str">
        <f t="shared" si="111"/>
        <v>нд</v>
      </c>
      <c r="I131" s="144" t="str">
        <f t="shared" si="111"/>
        <v>нд</v>
      </c>
      <c r="J131" s="132" t="str">
        <f t="shared" si="111"/>
        <v>нд</v>
      </c>
      <c r="K131" s="132">
        <f t="shared" si="111"/>
        <v>1</v>
      </c>
      <c r="L131" s="132" t="str">
        <f t="shared" si="111"/>
        <v>нд</v>
      </c>
      <c r="M131" s="132">
        <f t="shared" si="111"/>
        <v>4.1520000000000001</v>
      </c>
      <c r="N131" s="132" t="str">
        <f t="shared" si="111"/>
        <v>нд</v>
      </c>
      <c r="O131" s="132" t="str">
        <f t="shared" si="111"/>
        <v>нд</v>
      </c>
      <c r="P131" s="132" t="str">
        <f t="shared" si="111"/>
        <v>нд</v>
      </c>
      <c r="Q131" s="132" t="str">
        <f t="shared" si="111"/>
        <v>нд</v>
      </c>
      <c r="R131" s="132">
        <f t="shared" si="111"/>
        <v>1</v>
      </c>
      <c r="S131" s="144" t="str">
        <f t="shared" si="111"/>
        <v>нд</v>
      </c>
      <c r="T131" s="174" t="str">
        <f t="shared" si="105"/>
        <v>нд</v>
      </c>
      <c r="U131" s="144">
        <f t="shared" si="111"/>
        <v>3.8000000000000256E-2</v>
      </c>
      <c r="V131" s="174">
        <f t="shared" si="102"/>
        <v>0.92</v>
      </c>
      <c r="W131" s="53" t="s">
        <v>383</v>
      </c>
    </row>
    <row r="132" spans="1:23" x14ac:dyDescent="0.25">
      <c r="A132" s="28" t="s">
        <v>283</v>
      </c>
      <c r="B132" s="29" t="s">
        <v>30</v>
      </c>
      <c r="C132" s="30" t="s">
        <v>24</v>
      </c>
      <c r="D132" s="24">
        <f t="shared" ref="D132" si="112">IF(NOT(SUM(D133:D150)=0),SUM(D133:D150),"нд")</f>
        <v>30.25</v>
      </c>
      <c r="E132" s="139" t="str">
        <f t="shared" ref="E132:S132" si="113">IF(NOT(SUM(E133:E150)=0),SUM(E133:E150),"нд")</f>
        <v>нд</v>
      </c>
      <c r="F132" s="139">
        <f t="shared" si="113"/>
        <v>4.1139999999999999</v>
      </c>
      <c r="G132" s="139" t="str">
        <f t="shared" si="113"/>
        <v>нд</v>
      </c>
      <c r="H132" s="139" t="str">
        <f t="shared" si="113"/>
        <v>нд</v>
      </c>
      <c r="I132" s="129" t="str">
        <f t="shared" si="113"/>
        <v>нд</v>
      </c>
      <c r="J132" s="139" t="str">
        <f t="shared" si="113"/>
        <v>нд</v>
      </c>
      <c r="K132" s="139">
        <f t="shared" si="113"/>
        <v>1</v>
      </c>
      <c r="L132" s="139" t="str">
        <f t="shared" si="113"/>
        <v>нд</v>
      </c>
      <c r="M132" s="139">
        <f t="shared" si="113"/>
        <v>4.1520000000000001</v>
      </c>
      <c r="N132" s="139" t="str">
        <f t="shared" si="113"/>
        <v>нд</v>
      </c>
      <c r="O132" s="139" t="str">
        <f t="shared" si="113"/>
        <v>нд</v>
      </c>
      <c r="P132" s="139" t="str">
        <f t="shared" si="113"/>
        <v>нд</v>
      </c>
      <c r="Q132" s="139" t="str">
        <f t="shared" si="113"/>
        <v>нд</v>
      </c>
      <c r="R132" s="139">
        <f t="shared" si="113"/>
        <v>1</v>
      </c>
      <c r="S132" s="129" t="str">
        <f t="shared" si="113"/>
        <v>нд</v>
      </c>
      <c r="T132" s="170" t="str">
        <f t="shared" si="105"/>
        <v>нд</v>
      </c>
      <c r="U132" s="129">
        <f t="shared" ref="U132" si="114">IF(NOT(SUM(U133:U150)=0),SUM(U133:U150),"нд")</f>
        <v>3.8000000000000256E-2</v>
      </c>
      <c r="V132" s="170">
        <f t="shared" si="102"/>
        <v>0.92</v>
      </c>
      <c r="W132" s="30" t="s">
        <v>383</v>
      </c>
    </row>
    <row r="133" spans="1:23" ht="31.5" x14ac:dyDescent="0.25">
      <c r="A133" s="31" t="s">
        <v>284</v>
      </c>
      <c r="B133" s="32" t="s">
        <v>31</v>
      </c>
      <c r="C133" s="33" t="s">
        <v>32</v>
      </c>
      <c r="D133" s="40" t="s">
        <v>25</v>
      </c>
      <c r="E133" s="135" t="s">
        <v>25</v>
      </c>
      <c r="F133" s="135" t="s">
        <v>25</v>
      </c>
      <c r="G133" s="135" t="s">
        <v>25</v>
      </c>
      <c r="H133" s="135" t="s">
        <v>25</v>
      </c>
      <c r="I133" s="135" t="s">
        <v>25</v>
      </c>
      <c r="J133" s="135" t="s">
        <v>25</v>
      </c>
      <c r="K133" s="135" t="s">
        <v>25</v>
      </c>
      <c r="L133" s="135" t="s">
        <v>25</v>
      </c>
      <c r="M133" s="135" t="s">
        <v>25</v>
      </c>
      <c r="N133" s="135" t="s">
        <v>25</v>
      </c>
      <c r="O133" s="135" t="s">
        <v>25</v>
      </c>
      <c r="P133" s="135" t="s">
        <v>25</v>
      </c>
      <c r="Q133" s="135" t="s">
        <v>25</v>
      </c>
      <c r="R133" s="135" t="s">
        <v>25</v>
      </c>
      <c r="S133" s="181" t="str">
        <f t="shared" ref="S133:S150" si="115">IF(SUM(L133)-SUM(E133)=0,"нд",SUM(L133)-SUM(E133))</f>
        <v>нд</v>
      </c>
      <c r="T133" s="175" t="str">
        <f t="shared" si="105"/>
        <v>нд</v>
      </c>
      <c r="U133" s="181" t="str">
        <f t="shared" ref="U133:U150" si="116">IF(SUM(M133)-SUM(F133)=0,"нд",SUM(M133)-SUM(F133))</f>
        <v>нд</v>
      </c>
      <c r="V133" s="176" t="str">
        <f t="shared" si="102"/>
        <v>нд</v>
      </c>
      <c r="W133" s="33" t="s">
        <v>25</v>
      </c>
    </row>
    <row r="134" spans="1:23" ht="46.9" customHeight="1" x14ac:dyDescent="0.25">
      <c r="A134" s="31" t="s">
        <v>285</v>
      </c>
      <c r="B134" s="32" t="s">
        <v>33</v>
      </c>
      <c r="C134" s="33" t="s">
        <v>34</v>
      </c>
      <c r="D134" s="40" t="s">
        <v>25</v>
      </c>
      <c r="E134" s="135" t="s">
        <v>25</v>
      </c>
      <c r="F134" s="135" t="s">
        <v>25</v>
      </c>
      <c r="G134" s="135" t="s">
        <v>25</v>
      </c>
      <c r="H134" s="135" t="s">
        <v>25</v>
      </c>
      <c r="I134" s="135" t="s">
        <v>25</v>
      </c>
      <c r="J134" s="135" t="s">
        <v>25</v>
      </c>
      <c r="K134" s="135" t="s">
        <v>25</v>
      </c>
      <c r="L134" s="135" t="s">
        <v>25</v>
      </c>
      <c r="M134" s="135" t="s">
        <v>25</v>
      </c>
      <c r="N134" s="135" t="s">
        <v>25</v>
      </c>
      <c r="O134" s="135" t="s">
        <v>25</v>
      </c>
      <c r="P134" s="135" t="s">
        <v>25</v>
      </c>
      <c r="Q134" s="135" t="s">
        <v>25</v>
      </c>
      <c r="R134" s="135" t="s">
        <v>25</v>
      </c>
      <c r="S134" s="181" t="str">
        <f t="shared" si="115"/>
        <v>нд</v>
      </c>
      <c r="T134" s="175" t="str">
        <f t="shared" si="105"/>
        <v>нд</v>
      </c>
      <c r="U134" s="181" t="str">
        <f t="shared" si="116"/>
        <v>нд</v>
      </c>
      <c r="V134" s="176" t="str">
        <f t="shared" si="102"/>
        <v>нд</v>
      </c>
      <c r="W134" s="33" t="s">
        <v>25</v>
      </c>
    </row>
    <row r="135" spans="1:23" ht="31.5" x14ac:dyDescent="0.25">
      <c r="A135" s="31" t="s">
        <v>286</v>
      </c>
      <c r="B135" s="32" t="s">
        <v>35</v>
      </c>
      <c r="C135" s="33" t="s">
        <v>36</v>
      </c>
      <c r="D135" s="40" t="s">
        <v>25</v>
      </c>
      <c r="E135" s="145" t="s">
        <v>25</v>
      </c>
      <c r="F135" s="146" t="s">
        <v>25</v>
      </c>
      <c r="G135" s="145" t="s">
        <v>25</v>
      </c>
      <c r="H135" s="145" t="s">
        <v>25</v>
      </c>
      <c r="I135" s="145" t="s">
        <v>25</v>
      </c>
      <c r="J135" s="145" t="s">
        <v>25</v>
      </c>
      <c r="K135" s="146" t="s">
        <v>25</v>
      </c>
      <c r="L135" s="135" t="s">
        <v>25</v>
      </c>
      <c r="M135" s="145" t="s">
        <v>25</v>
      </c>
      <c r="N135" s="145" t="s">
        <v>25</v>
      </c>
      <c r="O135" s="146" t="s">
        <v>25</v>
      </c>
      <c r="P135" s="145" t="s">
        <v>25</v>
      </c>
      <c r="Q135" s="146" t="s">
        <v>25</v>
      </c>
      <c r="R135" s="145" t="s">
        <v>25</v>
      </c>
      <c r="S135" s="181" t="str">
        <f t="shared" si="115"/>
        <v>нд</v>
      </c>
      <c r="T135" s="175" t="str">
        <f t="shared" si="105"/>
        <v>нд</v>
      </c>
      <c r="U135" s="181" t="str">
        <f t="shared" si="116"/>
        <v>нд</v>
      </c>
      <c r="V135" s="176" t="str">
        <f t="shared" si="102"/>
        <v>нд</v>
      </c>
      <c r="W135" s="33" t="s">
        <v>25</v>
      </c>
    </row>
    <row r="136" spans="1:23" ht="31.5" x14ac:dyDescent="0.25">
      <c r="A136" s="31" t="s">
        <v>287</v>
      </c>
      <c r="B136" s="32" t="s">
        <v>37</v>
      </c>
      <c r="C136" s="40" t="s">
        <v>38</v>
      </c>
      <c r="D136" s="40" t="s">
        <v>25</v>
      </c>
      <c r="E136" s="133" t="s">
        <v>25</v>
      </c>
      <c r="F136" s="133" t="s">
        <v>25</v>
      </c>
      <c r="G136" s="140" t="s">
        <v>25</v>
      </c>
      <c r="H136" s="140" t="s">
        <v>25</v>
      </c>
      <c r="I136" s="140" t="s">
        <v>25</v>
      </c>
      <c r="J136" s="140" t="s">
        <v>25</v>
      </c>
      <c r="K136" s="133" t="s">
        <v>25</v>
      </c>
      <c r="L136" s="133" t="s">
        <v>25</v>
      </c>
      <c r="M136" s="140" t="s">
        <v>25</v>
      </c>
      <c r="N136" s="140" t="s">
        <v>25</v>
      </c>
      <c r="O136" s="133" t="s">
        <v>25</v>
      </c>
      <c r="P136" s="140" t="s">
        <v>25</v>
      </c>
      <c r="Q136" s="133" t="s">
        <v>25</v>
      </c>
      <c r="R136" s="140" t="s">
        <v>25</v>
      </c>
      <c r="S136" s="181" t="str">
        <f t="shared" si="115"/>
        <v>нд</v>
      </c>
      <c r="T136" s="175" t="str">
        <f t="shared" si="105"/>
        <v>нд</v>
      </c>
      <c r="U136" s="181" t="str">
        <f t="shared" si="116"/>
        <v>нд</v>
      </c>
      <c r="V136" s="176" t="str">
        <f t="shared" si="102"/>
        <v>нд</v>
      </c>
      <c r="W136" s="40" t="s">
        <v>25</v>
      </c>
    </row>
    <row r="137" spans="1:23" ht="31.5" x14ac:dyDescent="0.25">
      <c r="A137" s="31" t="s">
        <v>288</v>
      </c>
      <c r="B137" s="32" t="s">
        <v>39</v>
      </c>
      <c r="C137" s="40" t="s">
        <v>40</v>
      </c>
      <c r="D137" s="40" t="s">
        <v>25</v>
      </c>
      <c r="E137" s="133" t="s">
        <v>25</v>
      </c>
      <c r="F137" s="133" t="s">
        <v>25</v>
      </c>
      <c r="G137" s="140" t="s">
        <v>25</v>
      </c>
      <c r="H137" s="140" t="s">
        <v>25</v>
      </c>
      <c r="I137" s="140" t="s">
        <v>25</v>
      </c>
      <c r="J137" s="140" t="s">
        <v>25</v>
      </c>
      <c r="K137" s="133" t="s">
        <v>25</v>
      </c>
      <c r="L137" s="133" t="s">
        <v>25</v>
      </c>
      <c r="M137" s="140" t="s">
        <v>25</v>
      </c>
      <c r="N137" s="140" t="s">
        <v>25</v>
      </c>
      <c r="O137" s="133" t="s">
        <v>25</v>
      </c>
      <c r="P137" s="140" t="s">
        <v>25</v>
      </c>
      <c r="Q137" s="133" t="s">
        <v>25</v>
      </c>
      <c r="R137" s="140" t="s">
        <v>25</v>
      </c>
      <c r="S137" s="181" t="str">
        <f t="shared" si="115"/>
        <v>нд</v>
      </c>
      <c r="T137" s="175" t="str">
        <f t="shared" si="105"/>
        <v>нд</v>
      </c>
      <c r="U137" s="181" t="str">
        <f t="shared" si="116"/>
        <v>нд</v>
      </c>
      <c r="V137" s="176" t="str">
        <f t="shared" si="102"/>
        <v>нд</v>
      </c>
      <c r="W137" s="40" t="s">
        <v>25</v>
      </c>
    </row>
    <row r="138" spans="1:23" ht="24" customHeight="1" x14ac:dyDescent="0.25">
      <c r="A138" s="31" t="s">
        <v>289</v>
      </c>
      <c r="B138" s="32" t="s">
        <v>41</v>
      </c>
      <c r="C138" s="40" t="s">
        <v>42</v>
      </c>
      <c r="D138" s="40" t="s">
        <v>25</v>
      </c>
      <c r="E138" s="133" t="s">
        <v>25</v>
      </c>
      <c r="F138" s="133" t="s">
        <v>25</v>
      </c>
      <c r="G138" s="140" t="s">
        <v>25</v>
      </c>
      <c r="H138" s="140" t="s">
        <v>25</v>
      </c>
      <c r="I138" s="140" t="s">
        <v>25</v>
      </c>
      <c r="J138" s="140" t="s">
        <v>25</v>
      </c>
      <c r="K138" s="133" t="s">
        <v>25</v>
      </c>
      <c r="L138" s="133" t="s">
        <v>25</v>
      </c>
      <c r="M138" s="140" t="s">
        <v>25</v>
      </c>
      <c r="N138" s="140" t="s">
        <v>25</v>
      </c>
      <c r="O138" s="133" t="s">
        <v>25</v>
      </c>
      <c r="P138" s="140" t="s">
        <v>25</v>
      </c>
      <c r="Q138" s="133" t="s">
        <v>25</v>
      </c>
      <c r="R138" s="140" t="s">
        <v>25</v>
      </c>
      <c r="S138" s="181" t="str">
        <f t="shared" si="115"/>
        <v>нд</v>
      </c>
      <c r="T138" s="175" t="str">
        <f t="shared" si="105"/>
        <v>нд</v>
      </c>
      <c r="U138" s="181" t="str">
        <f t="shared" si="116"/>
        <v>нд</v>
      </c>
      <c r="V138" s="176" t="str">
        <f t="shared" si="102"/>
        <v>нд</v>
      </c>
      <c r="W138" s="40" t="s">
        <v>25</v>
      </c>
    </row>
    <row r="139" spans="1:23" s="66" customFormat="1" ht="39.75" customHeight="1" x14ac:dyDescent="0.25">
      <c r="A139" s="31" t="s">
        <v>290</v>
      </c>
      <c r="B139" s="32" t="s">
        <v>43</v>
      </c>
      <c r="C139" s="33" t="s">
        <v>44</v>
      </c>
      <c r="D139" s="40" t="s">
        <v>25</v>
      </c>
      <c r="E139" s="147" t="s">
        <v>25</v>
      </c>
      <c r="F139" s="133" t="s">
        <v>25</v>
      </c>
      <c r="G139" s="147" t="s">
        <v>25</v>
      </c>
      <c r="H139" s="147" t="s">
        <v>25</v>
      </c>
      <c r="I139" s="147" t="s">
        <v>25</v>
      </c>
      <c r="J139" s="147" t="s">
        <v>25</v>
      </c>
      <c r="K139" s="133" t="s">
        <v>25</v>
      </c>
      <c r="L139" s="133" t="s">
        <v>25</v>
      </c>
      <c r="M139" s="147" t="s">
        <v>25</v>
      </c>
      <c r="N139" s="147" t="s">
        <v>25</v>
      </c>
      <c r="O139" s="133" t="s">
        <v>25</v>
      </c>
      <c r="P139" s="147" t="s">
        <v>25</v>
      </c>
      <c r="Q139" s="133" t="s">
        <v>25</v>
      </c>
      <c r="R139" s="147" t="s">
        <v>25</v>
      </c>
      <c r="S139" s="181" t="str">
        <f t="shared" si="115"/>
        <v>нд</v>
      </c>
      <c r="T139" s="175" t="str">
        <f t="shared" si="105"/>
        <v>нд</v>
      </c>
      <c r="U139" s="181" t="str">
        <f t="shared" si="116"/>
        <v>нд</v>
      </c>
      <c r="V139" s="176" t="str">
        <f t="shared" si="102"/>
        <v>нд</v>
      </c>
      <c r="W139" s="33" t="s">
        <v>25</v>
      </c>
    </row>
    <row r="140" spans="1:23" s="66" customFormat="1" ht="62.45" customHeight="1" x14ac:dyDescent="0.25">
      <c r="A140" s="31" t="s">
        <v>291</v>
      </c>
      <c r="B140" s="32" t="s">
        <v>45</v>
      </c>
      <c r="C140" s="40" t="s">
        <v>46</v>
      </c>
      <c r="D140" s="40">
        <v>2.3650000000000002</v>
      </c>
      <c r="E140" s="133" t="s">
        <v>25</v>
      </c>
      <c r="F140" s="133" t="s">
        <v>25</v>
      </c>
      <c r="G140" s="147" t="s">
        <v>25</v>
      </c>
      <c r="H140" s="147" t="s">
        <v>25</v>
      </c>
      <c r="I140" s="147" t="s">
        <v>25</v>
      </c>
      <c r="J140" s="147" t="s">
        <v>25</v>
      </c>
      <c r="K140" s="133" t="s">
        <v>25</v>
      </c>
      <c r="L140" s="133" t="s">
        <v>25</v>
      </c>
      <c r="M140" s="147" t="s">
        <v>25</v>
      </c>
      <c r="N140" s="147" t="s">
        <v>25</v>
      </c>
      <c r="O140" s="133" t="s">
        <v>25</v>
      </c>
      <c r="P140" s="147" t="s">
        <v>25</v>
      </c>
      <c r="Q140" s="133" t="s">
        <v>25</v>
      </c>
      <c r="R140" s="147" t="s">
        <v>25</v>
      </c>
      <c r="S140" s="181" t="str">
        <f t="shared" si="115"/>
        <v>нд</v>
      </c>
      <c r="T140" s="175" t="str">
        <f t="shared" si="105"/>
        <v>нд</v>
      </c>
      <c r="U140" s="181" t="str">
        <f t="shared" si="116"/>
        <v>нд</v>
      </c>
      <c r="V140" s="176" t="str">
        <f t="shared" si="102"/>
        <v>нд</v>
      </c>
      <c r="W140" s="40" t="s">
        <v>25</v>
      </c>
    </row>
    <row r="141" spans="1:23" ht="46.9" customHeight="1" x14ac:dyDescent="0.25">
      <c r="A141" s="31" t="s">
        <v>292</v>
      </c>
      <c r="B141" s="32" t="s">
        <v>47</v>
      </c>
      <c r="C141" s="33" t="s">
        <v>48</v>
      </c>
      <c r="D141" s="40">
        <v>1.2989999999999999</v>
      </c>
      <c r="E141" s="147" t="s">
        <v>25</v>
      </c>
      <c r="F141" s="133" t="s">
        <v>25</v>
      </c>
      <c r="G141" s="147" t="s">
        <v>25</v>
      </c>
      <c r="H141" s="147" t="s">
        <v>25</v>
      </c>
      <c r="I141" s="147" t="s">
        <v>25</v>
      </c>
      <c r="J141" s="147" t="s">
        <v>25</v>
      </c>
      <c r="K141" s="133" t="s">
        <v>25</v>
      </c>
      <c r="L141" s="133" t="s">
        <v>25</v>
      </c>
      <c r="M141" s="147" t="s">
        <v>25</v>
      </c>
      <c r="N141" s="147" t="s">
        <v>25</v>
      </c>
      <c r="O141" s="133" t="s">
        <v>25</v>
      </c>
      <c r="P141" s="147" t="s">
        <v>25</v>
      </c>
      <c r="Q141" s="133" t="s">
        <v>25</v>
      </c>
      <c r="R141" s="147" t="s">
        <v>25</v>
      </c>
      <c r="S141" s="181" t="str">
        <f t="shared" si="115"/>
        <v>нд</v>
      </c>
      <c r="T141" s="175" t="str">
        <f t="shared" si="105"/>
        <v>нд</v>
      </c>
      <c r="U141" s="181" t="str">
        <f t="shared" si="116"/>
        <v>нд</v>
      </c>
      <c r="V141" s="176" t="str">
        <f t="shared" si="102"/>
        <v>нд</v>
      </c>
      <c r="W141" s="33" t="s">
        <v>25</v>
      </c>
    </row>
    <row r="142" spans="1:23" ht="46.9" customHeight="1" x14ac:dyDescent="0.25">
      <c r="A142" s="31" t="s">
        <v>293</v>
      </c>
      <c r="B142" s="59" t="s">
        <v>50</v>
      </c>
      <c r="C142" s="33" t="s">
        <v>51</v>
      </c>
      <c r="D142" s="123" t="s">
        <v>25</v>
      </c>
      <c r="E142" s="148" t="s">
        <v>25</v>
      </c>
      <c r="F142" s="123" t="s">
        <v>25</v>
      </c>
      <c r="G142" s="148" t="s">
        <v>25</v>
      </c>
      <c r="H142" s="148" t="s">
        <v>25</v>
      </c>
      <c r="I142" s="148" t="s">
        <v>25</v>
      </c>
      <c r="J142" s="148" t="s">
        <v>25</v>
      </c>
      <c r="K142" s="123" t="s">
        <v>25</v>
      </c>
      <c r="L142" s="123" t="s">
        <v>25</v>
      </c>
      <c r="M142" s="148" t="s">
        <v>25</v>
      </c>
      <c r="N142" s="148" t="s">
        <v>25</v>
      </c>
      <c r="O142" s="123" t="s">
        <v>25</v>
      </c>
      <c r="P142" s="148" t="s">
        <v>25</v>
      </c>
      <c r="Q142" s="123" t="s">
        <v>25</v>
      </c>
      <c r="R142" s="148" t="s">
        <v>25</v>
      </c>
      <c r="S142" s="181" t="str">
        <f t="shared" si="115"/>
        <v>нд</v>
      </c>
      <c r="T142" s="175" t="str">
        <f t="shared" si="105"/>
        <v>нд</v>
      </c>
      <c r="U142" s="181" t="str">
        <f t="shared" si="116"/>
        <v>нд</v>
      </c>
      <c r="V142" s="179" t="str">
        <f t="shared" si="102"/>
        <v>нд</v>
      </c>
      <c r="W142" s="115" t="s">
        <v>25</v>
      </c>
    </row>
    <row r="143" spans="1:23" s="65" customFormat="1" ht="31.5" x14ac:dyDescent="0.25">
      <c r="A143" s="31" t="s">
        <v>294</v>
      </c>
      <c r="B143" s="59" t="s">
        <v>52</v>
      </c>
      <c r="C143" s="33" t="s">
        <v>295</v>
      </c>
      <c r="D143" s="124"/>
      <c r="E143" s="149"/>
      <c r="F143" s="124"/>
      <c r="G143" s="149"/>
      <c r="H143" s="149"/>
      <c r="I143" s="149"/>
      <c r="J143" s="149"/>
      <c r="K143" s="124"/>
      <c r="L143" s="124"/>
      <c r="M143" s="149"/>
      <c r="N143" s="149"/>
      <c r="O143" s="124"/>
      <c r="P143" s="149"/>
      <c r="Q143" s="124"/>
      <c r="R143" s="149"/>
      <c r="S143" s="181" t="str">
        <f t="shared" si="115"/>
        <v>нд</v>
      </c>
      <c r="T143" s="175" t="str">
        <f t="shared" si="105"/>
        <v>нд</v>
      </c>
      <c r="U143" s="181" t="str">
        <f t="shared" si="116"/>
        <v>нд</v>
      </c>
      <c r="V143" s="179" t="str">
        <f t="shared" si="102"/>
        <v>нд</v>
      </c>
      <c r="W143" s="115"/>
    </row>
    <row r="144" spans="1:23" s="69" customFormat="1" ht="63" x14ac:dyDescent="0.25">
      <c r="A144" s="31" t="s">
        <v>296</v>
      </c>
      <c r="B144" s="41" t="s">
        <v>297</v>
      </c>
      <c r="C144" s="33" t="s">
        <v>53</v>
      </c>
      <c r="D144" s="40">
        <v>8.4949999999999992</v>
      </c>
      <c r="E144" s="150" t="s">
        <v>25</v>
      </c>
      <c r="F144" s="126" t="s">
        <v>25</v>
      </c>
      <c r="G144" s="150" t="s">
        <v>25</v>
      </c>
      <c r="H144" s="150" t="s">
        <v>25</v>
      </c>
      <c r="I144" s="150" t="s">
        <v>25</v>
      </c>
      <c r="J144" s="150" t="s">
        <v>25</v>
      </c>
      <c r="K144" s="126" t="s">
        <v>25</v>
      </c>
      <c r="L144" s="126" t="s">
        <v>25</v>
      </c>
      <c r="M144" s="150" t="s">
        <v>25</v>
      </c>
      <c r="N144" s="150" t="s">
        <v>25</v>
      </c>
      <c r="O144" s="126" t="s">
        <v>25</v>
      </c>
      <c r="P144" s="150" t="s">
        <v>25</v>
      </c>
      <c r="Q144" s="126" t="s">
        <v>25</v>
      </c>
      <c r="R144" s="150" t="s">
        <v>25</v>
      </c>
      <c r="S144" s="181" t="str">
        <f t="shared" si="115"/>
        <v>нд</v>
      </c>
      <c r="T144" s="175" t="str">
        <f t="shared" si="105"/>
        <v>нд</v>
      </c>
      <c r="U144" s="181" t="str">
        <f t="shared" si="116"/>
        <v>нд</v>
      </c>
      <c r="V144" s="176" t="str">
        <f t="shared" si="102"/>
        <v>нд</v>
      </c>
      <c r="W144" s="33" t="s">
        <v>25</v>
      </c>
    </row>
    <row r="145" spans="1:23" s="69" customFormat="1" ht="51" customHeight="1" x14ac:dyDescent="0.25">
      <c r="A145" s="31" t="s">
        <v>298</v>
      </c>
      <c r="B145" s="32" t="s">
        <v>299</v>
      </c>
      <c r="C145" s="33" t="s">
        <v>300</v>
      </c>
      <c r="D145" s="40">
        <v>1.7250000000000001</v>
      </c>
      <c r="E145" s="150" t="s">
        <v>25</v>
      </c>
      <c r="F145" s="126" t="s">
        <v>25</v>
      </c>
      <c r="G145" s="150" t="s">
        <v>25</v>
      </c>
      <c r="H145" s="150" t="s">
        <v>25</v>
      </c>
      <c r="I145" s="150" t="s">
        <v>25</v>
      </c>
      <c r="J145" s="150" t="s">
        <v>25</v>
      </c>
      <c r="K145" s="126" t="s">
        <v>25</v>
      </c>
      <c r="L145" s="126" t="s">
        <v>25</v>
      </c>
      <c r="M145" s="150" t="s">
        <v>25</v>
      </c>
      <c r="N145" s="150" t="s">
        <v>25</v>
      </c>
      <c r="O145" s="126" t="s">
        <v>25</v>
      </c>
      <c r="P145" s="150" t="s">
        <v>25</v>
      </c>
      <c r="Q145" s="126" t="s">
        <v>25</v>
      </c>
      <c r="R145" s="150" t="s">
        <v>25</v>
      </c>
      <c r="S145" s="181" t="str">
        <f t="shared" si="115"/>
        <v>нд</v>
      </c>
      <c r="T145" s="175" t="str">
        <f t="shared" si="105"/>
        <v>нд</v>
      </c>
      <c r="U145" s="181" t="str">
        <f t="shared" si="116"/>
        <v>нд</v>
      </c>
      <c r="V145" s="176" t="str">
        <f t="shared" si="102"/>
        <v>нд</v>
      </c>
      <c r="W145" s="33" t="s">
        <v>25</v>
      </c>
    </row>
    <row r="146" spans="1:23" s="69" customFormat="1" ht="47.25" x14ac:dyDescent="0.25">
      <c r="A146" s="31" t="s">
        <v>301</v>
      </c>
      <c r="B146" s="32" t="s">
        <v>302</v>
      </c>
      <c r="C146" s="33" t="s">
        <v>303</v>
      </c>
      <c r="D146" s="40">
        <v>1.526</v>
      </c>
      <c r="E146" s="150" t="s">
        <v>25</v>
      </c>
      <c r="F146" s="126" t="s">
        <v>25</v>
      </c>
      <c r="G146" s="150" t="s">
        <v>25</v>
      </c>
      <c r="H146" s="150" t="s">
        <v>25</v>
      </c>
      <c r="I146" s="150" t="s">
        <v>25</v>
      </c>
      <c r="J146" s="150" t="s">
        <v>25</v>
      </c>
      <c r="K146" s="126" t="s">
        <v>25</v>
      </c>
      <c r="L146" s="126" t="s">
        <v>25</v>
      </c>
      <c r="M146" s="150" t="s">
        <v>25</v>
      </c>
      <c r="N146" s="150" t="s">
        <v>25</v>
      </c>
      <c r="O146" s="126" t="s">
        <v>25</v>
      </c>
      <c r="P146" s="150" t="s">
        <v>25</v>
      </c>
      <c r="Q146" s="126" t="s">
        <v>25</v>
      </c>
      <c r="R146" s="150" t="s">
        <v>25</v>
      </c>
      <c r="S146" s="181" t="str">
        <f t="shared" si="115"/>
        <v>нд</v>
      </c>
      <c r="T146" s="175" t="str">
        <f t="shared" si="105"/>
        <v>нд</v>
      </c>
      <c r="U146" s="181" t="str">
        <f t="shared" si="116"/>
        <v>нд</v>
      </c>
      <c r="V146" s="176" t="str">
        <f t="shared" si="102"/>
        <v>нд</v>
      </c>
      <c r="W146" s="33" t="s">
        <v>25</v>
      </c>
    </row>
    <row r="147" spans="1:23" ht="47.25" x14ac:dyDescent="0.25">
      <c r="A147" s="31" t="s">
        <v>385</v>
      </c>
      <c r="B147" s="32" t="s">
        <v>386</v>
      </c>
      <c r="C147" s="33" t="s">
        <v>462</v>
      </c>
      <c r="D147" s="40">
        <v>4.3920000000000003</v>
      </c>
      <c r="E147" s="150" t="s">
        <v>25</v>
      </c>
      <c r="F147" s="126" t="s">
        <v>25</v>
      </c>
      <c r="G147" s="150" t="s">
        <v>25</v>
      </c>
      <c r="H147" s="150" t="s">
        <v>25</v>
      </c>
      <c r="I147" s="126" t="s">
        <v>25</v>
      </c>
      <c r="J147" s="150" t="s">
        <v>25</v>
      </c>
      <c r="K147" s="126" t="s">
        <v>25</v>
      </c>
      <c r="L147" s="142" t="s">
        <v>25</v>
      </c>
      <c r="M147" s="150" t="s">
        <v>25</v>
      </c>
      <c r="N147" s="150" t="s">
        <v>25</v>
      </c>
      <c r="O147" s="126" t="s">
        <v>25</v>
      </c>
      <c r="P147" s="150" t="s">
        <v>25</v>
      </c>
      <c r="Q147" s="126" t="s">
        <v>25</v>
      </c>
      <c r="R147" s="150" t="s">
        <v>25</v>
      </c>
      <c r="S147" s="181" t="str">
        <f t="shared" si="115"/>
        <v>нд</v>
      </c>
      <c r="T147" s="175" t="str">
        <f t="shared" si="105"/>
        <v>нд</v>
      </c>
      <c r="U147" s="181" t="str">
        <f t="shared" si="116"/>
        <v>нд</v>
      </c>
      <c r="V147" s="176" t="str">
        <f t="shared" si="102"/>
        <v>нд</v>
      </c>
      <c r="W147" s="33" t="s">
        <v>25</v>
      </c>
    </row>
    <row r="148" spans="1:23" s="66" customFormat="1" ht="63" x14ac:dyDescent="0.25">
      <c r="A148" s="31" t="s">
        <v>435</v>
      </c>
      <c r="B148" s="32" t="s">
        <v>463</v>
      </c>
      <c r="C148" s="33" t="s">
        <v>436</v>
      </c>
      <c r="D148" s="40" t="s">
        <v>25</v>
      </c>
      <c r="E148" s="151" t="s">
        <v>25</v>
      </c>
      <c r="F148" s="152" t="s">
        <v>25</v>
      </c>
      <c r="G148" s="151" t="s">
        <v>25</v>
      </c>
      <c r="H148" s="151" t="s">
        <v>25</v>
      </c>
      <c r="I148" s="152" t="s">
        <v>25</v>
      </c>
      <c r="J148" s="151" t="s">
        <v>25</v>
      </c>
      <c r="K148" s="152" t="s">
        <v>25</v>
      </c>
      <c r="L148" s="76" t="s">
        <v>25</v>
      </c>
      <c r="M148" s="151" t="s">
        <v>25</v>
      </c>
      <c r="N148" s="151" t="s">
        <v>25</v>
      </c>
      <c r="O148" s="152" t="s">
        <v>25</v>
      </c>
      <c r="P148" s="151" t="s">
        <v>25</v>
      </c>
      <c r="Q148" s="152" t="s">
        <v>25</v>
      </c>
      <c r="R148" s="151" t="s">
        <v>25</v>
      </c>
      <c r="S148" s="181" t="str">
        <f t="shared" si="115"/>
        <v>нд</v>
      </c>
      <c r="T148" s="175" t="str">
        <f t="shared" si="105"/>
        <v>нд</v>
      </c>
      <c r="U148" s="181" t="str">
        <f t="shared" si="116"/>
        <v>нд</v>
      </c>
      <c r="V148" s="176" t="str">
        <f t="shared" si="102"/>
        <v>нд</v>
      </c>
      <c r="W148" s="33" t="s">
        <v>25</v>
      </c>
    </row>
    <row r="149" spans="1:23" ht="46.9" customHeight="1" x14ac:dyDescent="0.25">
      <c r="A149" s="31" t="s">
        <v>437</v>
      </c>
      <c r="B149" s="32" t="s">
        <v>438</v>
      </c>
      <c r="C149" s="33" t="s">
        <v>464</v>
      </c>
      <c r="D149" s="40">
        <v>6.3339999999999996</v>
      </c>
      <c r="E149" s="151" t="s">
        <v>25</v>
      </c>
      <c r="F149" s="152" t="s">
        <v>25</v>
      </c>
      <c r="G149" s="151" t="s">
        <v>25</v>
      </c>
      <c r="H149" s="151" t="s">
        <v>25</v>
      </c>
      <c r="I149" s="152" t="s">
        <v>25</v>
      </c>
      <c r="J149" s="151" t="s">
        <v>25</v>
      </c>
      <c r="K149" s="152" t="s">
        <v>25</v>
      </c>
      <c r="L149" s="76" t="s">
        <v>25</v>
      </c>
      <c r="M149" s="151" t="s">
        <v>25</v>
      </c>
      <c r="N149" s="151" t="s">
        <v>25</v>
      </c>
      <c r="O149" s="152" t="s">
        <v>25</v>
      </c>
      <c r="P149" s="151" t="s">
        <v>25</v>
      </c>
      <c r="Q149" s="152" t="s">
        <v>25</v>
      </c>
      <c r="R149" s="151" t="s">
        <v>25</v>
      </c>
      <c r="S149" s="181" t="str">
        <f t="shared" si="115"/>
        <v>нд</v>
      </c>
      <c r="T149" s="175" t="str">
        <f t="shared" si="105"/>
        <v>нд</v>
      </c>
      <c r="U149" s="181" t="str">
        <f t="shared" si="116"/>
        <v>нд</v>
      </c>
      <c r="V149" s="176" t="str">
        <f t="shared" si="102"/>
        <v>нд</v>
      </c>
      <c r="W149" s="33" t="s">
        <v>25</v>
      </c>
    </row>
    <row r="150" spans="1:23" ht="47.25" x14ac:dyDescent="0.25">
      <c r="A150" s="98" t="s">
        <v>465</v>
      </c>
      <c r="B150" s="100" t="s">
        <v>466</v>
      </c>
      <c r="C150" s="101" t="s">
        <v>467</v>
      </c>
      <c r="D150" s="125">
        <v>4.1139999999999999</v>
      </c>
      <c r="E150" s="151" t="s">
        <v>25</v>
      </c>
      <c r="F150" s="153">
        <v>4.1139999999999999</v>
      </c>
      <c r="G150" s="151" t="s">
        <v>25</v>
      </c>
      <c r="H150" s="151" t="s">
        <v>25</v>
      </c>
      <c r="I150" s="152" t="s">
        <v>25</v>
      </c>
      <c r="J150" s="151" t="s">
        <v>25</v>
      </c>
      <c r="K150" s="154">
        <v>1</v>
      </c>
      <c r="L150" s="76" t="s">
        <v>25</v>
      </c>
      <c r="M150" s="151">
        <v>4.1520000000000001</v>
      </c>
      <c r="N150" s="151" t="s">
        <v>25</v>
      </c>
      <c r="O150" s="152" t="s">
        <v>25</v>
      </c>
      <c r="P150" s="151" t="s">
        <v>25</v>
      </c>
      <c r="Q150" s="152" t="s">
        <v>25</v>
      </c>
      <c r="R150" s="151">
        <v>1</v>
      </c>
      <c r="S150" s="181" t="str">
        <f t="shared" si="115"/>
        <v>нд</v>
      </c>
      <c r="T150" s="175" t="str">
        <f t="shared" ref="T150" si="117">IF(NOT(IFERROR(ROUND((L150-E150)/E150*100,2),"нд")=0),IFERROR(ROUND((L150-E150)/E150*100,2),"нд"),"нд")</f>
        <v>нд</v>
      </c>
      <c r="U150" s="181">
        <f t="shared" si="116"/>
        <v>3.8000000000000256E-2</v>
      </c>
      <c r="V150" s="176">
        <f t="shared" ref="V150:V213" si="118">IF(NOT(IFERROR(ROUND((M150-F150)/F150*100,2),"нд")=0),IFERROR(ROUND((M150-F150)/F150*100,2),"нд"),"нд")</f>
        <v>0.92</v>
      </c>
      <c r="W150" s="63" t="s">
        <v>471</v>
      </c>
    </row>
    <row r="151" spans="1:23" ht="46.9" customHeight="1" x14ac:dyDescent="0.25">
      <c r="A151" s="51" t="s">
        <v>304</v>
      </c>
      <c r="B151" s="52" t="s">
        <v>305</v>
      </c>
      <c r="C151" s="53" t="s">
        <v>24</v>
      </c>
      <c r="D151" s="53" t="str">
        <f t="shared" ref="D151" si="119">IF(NOT(SUM(D152)=0),SUM(D152),"нд")</f>
        <v>нд</v>
      </c>
      <c r="E151" s="132" t="str">
        <f t="shared" ref="E151:U151" si="120">IF(NOT(SUM(E152)=0),SUM(E152),"нд")</f>
        <v>нд</v>
      </c>
      <c r="F151" s="132" t="str">
        <f t="shared" si="120"/>
        <v>нд</v>
      </c>
      <c r="G151" s="132" t="str">
        <f t="shared" si="120"/>
        <v>нд</v>
      </c>
      <c r="H151" s="132" t="str">
        <f t="shared" si="120"/>
        <v>нд</v>
      </c>
      <c r="I151" s="132" t="str">
        <f t="shared" si="120"/>
        <v>нд</v>
      </c>
      <c r="J151" s="132" t="str">
        <f t="shared" si="120"/>
        <v>нд</v>
      </c>
      <c r="K151" s="132" t="str">
        <f t="shared" si="120"/>
        <v>нд</v>
      </c>
      <c r="L151" s="132" t="str">
        <f t="shared" si="120"/>
        <v>нд</v>
      </c>
      <c r="M151" s="132" t="str">
        <f t="shared" si="120"/>
        <v>нд</v>
      </c>
      <c r="N151" s="132" t="str">
        <f t="shared" si="120"/>
        <v>нд</v>
      </c>
      <c r="O151" s="132" t="str">
        <f t="shared" si="120"/>
        <v>нд</v>
      </c>
      <c r="P151" s="132" t="str">
        <f t="shared" si="120"/>
        <v>нд</v>
      </c>
      <c r="Q151" s="132" t="str">
        <f t="shared" si="120"/>
        <v>нд</v>
      </c>
      <c r="R151" s="132" t="str">
        <f t="shared" si="120"/>
        <v>нд</v>
      </c>
      <c r="S151" s="132" t="str">
        <f t="shared" si="120"/>
        <v>нд</v>
      </c>
      <c r="T151" s="174" t="str">
        <f t="shared" ref="T150:T213" si="121">IF(NOT(IFERROR(ROUND((L151-E151)/E151*100,2),"нд")=0),IFERROR(ROUND((L151-E151)/E151*100,2),"нд"),"нд")</f>
        <v>нд</v>
      </c>
      <c r="U151" s="132" t="str">
        <f t="shared" si="120"/>
        <v>нд</v>
      </c>
      <c r="V151" s="174" t="str">
        <f t="shared" si="118"/>
        <v>нд</v>
      </c>
      <c r="W151" s="53" t="s">
        <v>383</v>
      </c>
    </row>
    <row r="152" spans="1:23" ht="18.75" customHeight="1" x14ac:dyDescent="0.25">
      <c r="A152" s="42" t="s">
        <v>25</v>
      </c>
      <c r="B152" s="42" t="s">
        <v>25</v>
      </c>
      <c r="C152" s="42" t="s">
        <v>25</v>
      </c>
      <c r="D152" s="42" t="s">
        <v>25</v>
      </c>
      <c r="E152" s="137" t="s">
        <v>25</v>
      </c>
      <c r="F152" s="137" t="s">
        <v>25</v>
      </c>
      <c r="G152" s="137" t="s">
        <v>25</v>
      </c>
      <c r="H152" s="137" t="s">
        <v>25</v>
      </c>
      <c r="I152" s="137" t="s">
        <v>25</v>
      </c>
      <c r="J152" s="137" t="s">
        <v>25</v>
      </c>
      <c r="K152" s="137" t="s">
        <v>25</v>
      </c>
      <c r="L152" s="137" t="s">
        <v>25</v>
      </c>
      <c r="M152" s="137" t="s">
        <v>25</v>
      </c>
      <c r="N152" s="137" t="s">
        <v>25</v>
      </c>
      <c r="O152" s="137" t="s">
        <v>25</v>
      </c>
      <c r="P152" s="137" t="s">
        <v>25</v>
      </c>
      <c r="Q152" s="137" t="s">
        <v>25</v>
      </c>
      <c r="R152" s="137" t="s">
        <v>25</v>
      </c>
      <c r="S152" s="181" t="str">
        <f>IF(SUM(L152)-SUM(E152)=0,"нд",SUM(L152)-SUM(E152))</f>
        <v>нд</v>
      </c>
      <c r="T152" s="175" t="str">
        <f t="shared" si="121"/>
        <v>нд</v>
      </c>
      <c r="U152" s="181" t="str">
        <f>IF(SUM(M152)-SUM(F152)=0,"нд",SUM(M152)-SUM(F152))</f>
        <v>нд</v>
      </c>
      <c r="V152" s="176" t="str">
        <f t="shared" si="118"/>
        <v>нд</v>
      </c>
      <c r="W152" s="42" t="s">
        <v>25</v>
      </c>
    </row>
    <row r="153" spans="1:23" ht="31.5" x14ac:dyDescent="0.25">
      <c r="A153" s="48" t="s">
        <v>306</v>
      </c>
      <c r="B153" s="49" t="s">
        <v>307</v>
      </c>
      <c r="C153" s="50" t="s">
        <v>24</v>
      </c>
      <c r="D153" s="50">
        <f t="shared" ref="D153:S153" si="122">IF(NOT(SUM(D154,D156,D158,D160,D162,D164,D167,D169)=0),SUM(D154,D156,D158,D160,D162,D164,D167,D169),"нд")</f>
        <v>6.843</v>
      </c>
      <c r="E153" s="131" t="str">
        <f t="shared" si="122"/>
        <v>нд</v>
      </c>
      <c r="F153" s="131">
        <f t="shared" si="122"/>
        <v>6.843</v>
      </c>
      <c r="G153" s="131" t="str">
        <f t="shared" si="122"/>
        <v>нд</v>
      </c>
      <c r="H153" s="131" t="str">
        <f t="shared" si="122"/>
        <v>нд</v>
      </c>
      <c r="I153" s="131" t="str">
        <f t="shared" si="122"/>
        <v>нд</v>
      </c>
      <c r="J153" s="131" t="str">
        <f t="shared" si="122"/>
        <v>нд</v>
      </c>
      <c r="K153" s="131">
        <f t="shared" si="122"/>
        <v>1</v>
      </c>
      <c r="L153" s="131" t="str">
        <f t="shared" si="122"/>
        <v>нд</v>
      </c>
      <c r="M153" s="131">
        <f t="shared" si="122"/>
        <v>6.9290000000000003</v>
      </c>
      <c r="N153" s="131" t="str">
        <f t="shared" si="122"/>
        <v>нд</v>
      </c>
      <c r="O153" s="131" t="str">
        <f t="shared" si="122"/>
        <v>нд</v>
      </c>
      <c r="P153" s="131" t="str">
        <f t="shared" si="122"/>
        <v>нд</v>
      </c>
      <c r="Q153" s="131" t="str">
        <f t="shared" si="122"/>
        <v>нд</v>
      </c>
      <c r="R153" s="131">
        <f t="shared" si="122"/>
        <v>1</v>
      </c>
      <c r="S153" s="131" t="str">
        <f t="shared" si="122"/>
        <v>нд</v>
      </c>
      <c r="T153" s="173" t="str">
        <f t="shared" si="121"/>
        <v>нд</v>
      </c>
      <c r="U153" s="131">
        <f t="shared" ref="U153" si="123">IF(NOT(SUM(U154,U156,U158,U160,U162,U164,U167,U169)=0),SUM(U154,U156,U158,U160,U162,U164,U167,U169),"нд")</f>
        <v>8.6000000000000298E-2</v>
      </c>
      <c r="V153" s="173">
        <f t="shared" si="118"/>
        <v>1.26</v>
      </c>
      <c r="W153" s="50" t="s">
        <v>383</v>
      </c>
    </row>
    <row r="154" spans="1:23" ht="46.9" customHeight="1" x14ac:dyDescent="0.25">
      <c r="A154" s="51" t="s">
        <v>308</v>
      </c>
      <c r="B154" s="52" t="s">
        <v>309</v>
      </c>
      <c r="C154" s="53" t="s">
        <v>24</v>
      </c>
      <c r="D154" s="53" t="str">
        <f t="shared" ref="D154" si="124">IF(NOT(SUM(D155)=0),SUM(D155),"нд")</f>
        <v>нд</v>
      </c>
      <c r="E154" s="132" t="str">
        <f t="shared" ref="E154:U154" si="125">IF(NOT(SUM(E155)=0),SUM(E155),"нд")</f>
        <v>нд</v>
      </c>
      <c r="F154" s="132" t="str">
        <f t="shared" si="125"/>
        <v>нд</v>
      </c>
      <c r="G154" s="132" t="str">
        <f t="shared" si="125"/>
        <v>нд</v>
      </c>
      <c r="H154" s="132" t="str">
        <f t="shared" si="125"/>
        <v>нд</v>
      </c>
      <c r="I154" s="132" t="str">
        <f t="shared" si="125"/>
        <v>нд</v>
      </c>
      <c r="J154" s="132" t="str">
        <f t="shared" si="125"/>
        <v>нд</v>
      </c>
      <c r="K154" s="132" t="str">
        <f t="shared" si="125"/>
        <v>нд</v>
      </c>
      <c r="L154" s="132" t="str">
        <f t="shared" si="125"/>
        <v>нд</v>
      </c>
      <c r="M154" s="132" t="str">
        <f t="shared" si="125"/>
        <v>нд</v>
      </c>
      <c r="N154" s="132" t="str">
        <f t="shared" si="125"/>
        <v>нд</v>
      </c>
      <c r="O154" s="132" t="str">
        <f t="shared" si="125"/>
        <v>нд</v>
      </c>
      <c r="P154" s="132" t="str">
        <f t="shared" si="125"/>
        <v>нд</v>
      </c>
      <c r="Q154" s="132" t="str">
        <f t="shared" si="125"/>
        <v>нд</v>
      </c>
      <c r="R154" s="132" t="str">
        <f t="shared" si="125"/>
        <v>нд</v>
      </c>
      <c r="S154" s="132" t="str">
        <f t="shared" si="125"/>
        <v>нд</v>
      </c>
      <c r="T154" s="174" t="str">
        <f t="shared" si="121"/>
        <v>нд</v>
      </c>
      <c r="U154" s="132" t="str">
        <f t="shared" si="125"/>
        <v>нд</v>
      </c>
      <c r="V154" s="174" t="str">
        <f t="shared" si="118"/>
        <v>нд</v>
      </c>
      <c r="W154" s="53" t="s">
        <v>383</v>
      </c>
    </row>
    <row r="155" spans="1:23" x14ac:dyDescent="0.25">
      <c r="A155" s="42" t="s">
        <v>25</v>
      </c>
      <c r="B155" s="42" t="s">
        <v>25</v>
      </c>
      <c r="C155" s="42" t="s">
        <v>25</v>
      </c>
      <c r="D155" s="42" t="s">
        <v>25</v>
      </c>
      <c r="E155" s="137" t="s">
        <v>25</v>
      </c>
      <c r="F155" s="137" t="s">
        <v>25</v>
      </c>
      <c r="G155" s="137" t="s">
        <v>25</v>
      </c>
      <c r="H155" s="137" t="s">
        <v>25</v>
      </c>
      <c r="I155" s="137" t="s">
        <v>25</v>
      </c>
      <c r="J155" s="137" t="s">
        <v>25</v>
      </c>
      <c r="K155" s="137" t="s">
        <v>25</v>
      </c>
      <c r="L155" s="137" t="s">
        <v>25</v>
      </c>
      <c r="M155" s="137" t="s">
        <v>25</v>
      </c>
      <c r="N155" s="137" t="s">
        <v>25</v>
      </c>
      <c r="O155" s="137" t="s">
        <v>25</v>
      </c>
      <c r="P155" s="137" t="s">
        <v>25</v>
      </c>
      <c r="Q155" s="137" t="s">
        <v>25</v>
      </c>
      <c r="R155" s="137" t="s">
        <v>25</v>
      </c>
      <c r="S155" s="181" t="str">
        <f>IF(SUM(L155)-SUM(E155)=0,"нд",SUM(L155)-SUM(E155))</f>
        <v>нд</v>
      </c>
      <c r="T155" s="175" t="str">
        <f t="shared" si="121"/>
        <v>нд</v>
      </c>
      <c r="U155" s="181" t="str">
        <f>IF(SUM(M155)-SUM(F155)=0,"нд",SUM(M155)-SUM(F155))</f>
        <v>нд</v>
      </c>
      <c r="V155" s="176" t="str">
        <f t="shared" si="118"/>
        <v>нд</v>
      </c>
      <c r="W155" s="42" t="s">
        <v>25</v>
      </c>
    </row>
    <row r="156" spans="1:23" ht="46.9" customHeight="1" x14ac:dyDescent="0.25">
      <c r="A156" s="51" t="s">
        <v>310</v>
      </c>
      <c r="B156" s="52" t="s">
        <v>311</v>
      </c>
      <c r="C156" s="53" t="s">
        <v>24</v>
      </c>
      <c r="D156" s="53" t="str">
        <f t="shared" ref="D156" si="126">IF(NOT(SUM(D157)=0),SUM(D157),"нд")</f>
        <v>нд</v>
      </c>
      <c r="E156" s="132" t="str">
        <f t="shared" ref="E156:U156" si="127">IF(NOT(SUM(E157)=0),SUM(E157),"нд")</f>
        <v>нд</v>
      </c>
      <c r="F156" s="132" t="str">
        <f t="shared" si="127"/>
        <v>нд</v>
      </c>
      <c r="G156" s="132" t="str">
        <f t="shared" si="127"/>
        <v>нд</v>
      </c>
      <c r="H156" s="132" t="str">
        <f t="shared" si="127"/>
        <v>нд</v>
      </c>
      <c r="I156" s="132" t="str">
        <f t="shared" si="127"/>
        <v>нд</v>
      </c>
      <c r="J156" s="132" t="str">
        <f t="shared" si="127"/>
        <v>нд</v>
      </c>
      <c r="K156" s="132" t="str">
        <f t="shared" si="127"/>
        <v>нд</v>
      </c>
      <c r="L156" s="132" t="str">
        <f t="shared" si="127"/>
        <v>нд</v>
      </c>
      <c r="M156" s="132" t="str">
        <f t="shared" si="127"/>
        <v>нд</v>
      </c>
      <c r="N156" s="132" t="str">
        <f t="shared" si="127"/>
        <v>нд</v>
      </c>
      <c r="O156" s="132" t="str">
        <f t="shared" si="127"/>
        <v>нд</v>
      </c>
      <c r="P156" s="132" t="str">
        <f t="shared" si="127"/>
        <v>нд</v>
      </c>
      <c r="Q156" s="132" t="str">
        <f t="shared" si="127"/>
        <v>нд</v>
      </c>
      <c r="R156" s="132" t="str">
        <f t="shared" si="127"/>
        <v>нд</v>
      </c>
      <c r="S156" s="132" t="str">
        <f t="shared" si="127"/>
        <v>нд</v>
      </c>
      <c r="T156" s="174" t="str">
        <f t="shared" si="121"/>
        <v>нд</v>
      </c>
      <c r="U156" s="132" t="str">
        <f t="shared" si="127"/>
        <v>нд</v>
      </c>
      <c r="V156" s="174" t="str">
        <f t="shared" si="118"/>
        <v>нд</v>
      </c>
      <c r="W156" s="53" t="s">
        <v>383</v>
      </c>
    </row>
    <row r="157" spans="1:23" x14ac:dyDescent="0.25">
      <c r="A157" s="42" t="s">
        <v>25</v>
      </c>
      <c r="B157" s="42" t="s">
        <v>25</v>
      </c>
      <c r="C157" s="42" t="s">
        <v>25</v>
      </c>
      <c r="D157" s="42" t="s">
        <v>25</v>
      </c>
      <c r="E157" s="137" t="s">
        <v>25</v>
      </c>
      <c r="F157" s="137" t="s">
        <v>25</v>
      </c>
      <c r="G157" s="137" t="s">
        <v>25</v>
      </c>
      <c r="H157" s="137" t="s">
        <v>25</v>
      </c>
      <c r="I157" s="137" t="s">
        <v>25</v>
      </c>
      <c r="J157" s="137" t="s">
        <v>25</v>
      </c>
      <c r="K157" s="137" t="s">
        <v>25</v>
      </c>
      <c r="L157" s="137" t="s">
        <v>25</v>
      </c>
      <c r="M157" s="137" t="s">
        <v>25</v>
      </c>
      <c r="N157" s="137" t="s">
        <v>25</v>
      </c>
      <c r="O157" s="137" t="s">
        <v>25</v>
      </c>
      <c r="P157" s="137" t="s">
        <v>25</v>
      </c>
      <c r="Q157" s="137" t="s">
        <v>25</v>
      </c>
      <c r="R157" s="137" t="s">
        <v>25</v>
      </c>
      <c r="S157" s="181" t="str">
        <f>IF(SUM(L157)-SUM(E157)=0,"нд",SUM(L157)-SUM(E157))</f>
        <v>нд</v>
      </c>
      <c r="T157" s="175" t="str">
        <f t="shared" si="121"/>
        <v>нд</v>
      </c>
      <c r="U157" s="181" t="str">
        <f>IF(SUM(M157)-SUM(F157)=0,"нд",SUM(M157)-SUM(F157))</f>
        <v>нд</v>
      </c>
      <c r="V157" s="176" t="str">
        <f t="shared" si="118"/>
        <v>нд</v>
      </c>
      <c r="W157" s="42" t="s">
        <v>25</v>
      </c>
    </row>
    <row r="158" spans="1:23" ht="46.9" customHeight="1" x14ac:dyDescent="0.25">
      <c r="A158" s="51" t="s">
        <v>312</v>
      </c>
      <c r="B158" s="52" t="s">
        <v>313</v>
      </c>
      <c r="C158" s="53" t="s">
        <v>24</v>
      </c>
      <c r="D158" s="53" t="str">
        <f t="shared" ref="D158" si="128">IF(NOT(SUM(D159)=0),SUM(D159),"нд")</f>
        <v>нд</v>
      </c>
      <c r="E158" s="132" t="str">
        <f t="shared" ref="E158:U158" si="129">IF(NOT(SUM(E159)=0),SUM(E159),"нд")</f>
        <v>нд</v>
      </c>
      <c r="F158" s="132" t="str">
        <f t="shared" si="129"/>
        <v>нд</v>
      </c>
      <c r="G158" s="132" t="str">
        <f t="shared" si="129"/>
        <v>нд</v>
      </c>
      <c r="H158" s="132" t="str">
        <f t="shared" si="129"/>
        <v>нд</v>
      </c>
      <c r="I158" s="132" t="str">
        <f t="shared" si="129"/>
        <v>нд</v>
      </c>
      <c r="J158" s="132" t="str">
        <f t="shared" si="129"/>
        <v>нд</v>
      </c>
      <c r="K158" s="132" t="str">
        <f t="shared" si="129"/>
        <v>нд</v>
      </c>
      <c r="L158" s="132" t="str">
        <f t="shared" si="129"/>
        <v>нд</v>
      </c>
      <c r="M158" s="132" t="str">
        <f t="shared" si="129"/>
        <v>нд</v>
      </c>
      <c r="N158" s="132" t="str">
        <f t="shared" si="129"/>
        <v>нд</v>
      </c>
      <c r="O158" s="132" t="str">
        <f t="shared" si="129"/>
        <v>нд</v>
      </c>
      <c r="P158" s="132" t="str">
        <f t="shared" si="129"/>
        <v>нд</v>
      </c>
      <c r="Q158" s="132" t="str">
        <f t="shared" si="129"/>
        <v>нд</v>
      </c>
      <c r="R158" s="132" t="str">
        <f t="shared" si="129"/>
        <v>нд</v>
      </c>
      <c r="S158" s="132" t="str">
        <f t="shared" si="129"/>
        <v>нд</v>
      </c>
      <c r="T158" s="174" t="str">
        <f t="shared" si="121"/>
        <v>нд</v>
      </c>
      <c r="U158" s="132" t="str">
        <f t="shared" si="129"/>
        <v>нд</v>
      </c>
      <c r="V158" s="174" t="str">
        <f t="shared" si="118"/>
        <v>нд</v>
      </c>
      <c r="W158" s="53" t="s">
        <v>383</v>
      </c>
    </row>
    <row r="159" spans="1:23" x14ac:dyDescent="0.25">
      <c r="A159" s="42" t="s">
        <v>25</v>
      </c>
      <c r="B159" s="42" t="s">
        <v>25</v>
      </c>
      <c r="C159" s="42" t="s">
        <v>25</v>
      </c>
      <c r="D159" s="42" t="s">
        <v>25</v>
      </c>
      <c r="E159" s="137" t="s">
        <v>25</v>
      </c>
      <c r="F159" s="137" t="s">
        <v>25</v>
      </c>
      <c r="G159" s="137" t="s">
        <v>25</v>
      </c>
      <c r="H159" s="137" t="s">
        <v>25</v>
      </c>
      <c r="I159" s="137" t="s">
        <v>25</v>
      </c>
      <c r="J159" s="137" t="s">
        <v>25</v>
      </c>
      <c r="K159" s="137" t="s">
        <v>25</v>
      </c>
      <c r="L159" s="137" t="s">
        <v>25</v>
      </c>
      <c r="M159" s="137" t="s">
        <v>25</v>
      </c>
      <c r="N159" s="137" t="s">
        <v>25</v>
      </c>
      <c r="O159" s="137" t="s">
        <v>25</v>
      </c>
      <c r="P159" s="137" t="s">
        <v>25</v>
      </c>
      <c r="Q159" s="137" t="s">
        <v>25</v>
      </c>
      <c r="R159" s="137" t="s">
        <v>25</v>
      </c>
      <c r="S159" s="181" t="str">
        <f>IF(SUM(L159)-SUM(E159)=0,"нд",SUM(L159)-SUM(E159))</f>
        <v>нд</v>
      </c>
      <c r="T159" s="175" t="str">
        <f t="shared" si="121"/>
        <v>нд</v>
      </c>
      <c r="U159" s="181" t="str">
        <f>IF(SUM(M159)-SUM(F159)=0,"нд",SUM(M159)-SUM(F159))</f>
        <v>нд</v>
      </c>
      <c r="V159" s="176" t="str">
        <f t="shared" si="118"/>
        <v>нд</v>
      </c>
      <c r="W159" s="42" t="s">
        <v>25</v>
      </c>
    </row>
    <row r="160" spans="1:23" ht="47.25" customHeight="1" x14ac:dyDescent="0.25">
      <c r="A160" s="51" t="s">
        <v>314</v>
      </c>
      <c r="B160" s="52" t="s">
        <v>315</v>
      </c>
      <c r="C160" s="53" t="s">
        <v>24</v>
      </c>
      <c r="D160" s="53" t="str">
        <f t="shared" ref="D160" si="130">IF(NOT(SUM(D161)=0),SUM(D161),"нд")</f>
        <v>нд</v>
      </c>
      <c r="E160" s="132" t="str">
        <f t="shared" ref="E160:U160" si="131">IF(NOT(SUM(E161)=0),SUM(E161),"нд")</f>
        <v>нд</v>
      </c>
      <c r="F160" s="132" t="str">
        <f t="shared" si="131"/>
        <v>нд</v>
      </c>
      <c r="G160" s="132" t="str">
        <f t="shared" si="131"/>
        <v>нд</v>
      </c>
      <c r="H160" s="132" t="str">
        <f t="shared" si="131"/>
        <v>нд</v>
      </c>
      <c r="I160" s="132" t="str">
        <f t="shared" si="131"/>
        <v>нд</v>
      </c>
      <c r="J160" s="132" t="str">
        <f t="shared" si="131"/>
        <v>нд</v>
      </c>
      <c r="K160" s="132" t="str">
        <f t="shared" si="131"/>
        <v>нд</v>
      </c>
      <c r="L160" s="132" t="str">
        <f t="shared" si="131"/>
        <v>нд</v>
      </c>
      <c r="M160" s="132" t="str">
        <f t="shared" si="131"/>
        <v>нд</v>
      </c>
      <c r="N160" s="132" t="str">
        <f t="shared" si="131"/>
        <v>нд</v>
      </c>
      <c r="O160" s="132" t="str">
        <f t="shared" si="131"/>
        <v>нд</v>
      </c>
      <c r="P160" s="132" t="str">
        <f t="shared" si="131"/>
        <v>нд</v>
      </c>
      <c r="Q160" s="132" t="str">
        <f t="shared" si="131"/>
        <v>нд</v>
      </c>
      <c r="R160" s="132" t="str">
        <f t="shared" si="131"/>
        <v>нд</v>
      </c>
      <c r="S160" s="132" t="str">
        <f t="shared" si="131"/>
        <v>нд</v>
      </c>
      <c r="T160" s="174" t="str">
        <f t="shared" si="121"/>
        <v>нд</v>
      </c>
      <c r="U160" s="132" t="str">
        <f t="shared" si="131"/>
        <v>нд</v>
      </c>
      <c r="V160" s="174" t="str">
        <f t="shared" si="118"/>
        <v>нд</v>
      </c>
      <c r="W160" s="53" t="s">
        <v>383</v>
      </c>
    </row>
    <row r="161" spans="1:23" x14ac:dyDescent="0.25">
      <c r="A161" s="42" t="s">
        <v>25</v>
      </c>
      <c r="B161" s="42" t="s">
        <v>25</v>
      </c>
      <c r="C161" s="42" t="s">
        <v>25</v>
      </c>
      <c r="D161" s="42" t="s">
        <v>25</v>
      </c>
      <c r="E161" s="137" t="s">
        <v>25</v>
      </c>
      <c r="F161" s="137" t="s">
        <v>25</v>
      </c>
      <c r="G161" s="137" t="s">
        <v>25</v>
      </c>
      <c r="H161" s="137" t="s">
        <v>25</v>
      </c>
      <c r="I161" s="137" t="s">
        <v>25</v>
      </c>
      <c r="J161" s="137" t="s">
        <v>25</v>
      </c>
      <c r="K161" s="137" t="s">
        <v>25</v>
      </c>
      <c r="L161" s="137" t="s">
        <v>25</v>
      </c>
      <c r="M161" s="137" t="s">
        <v>25</v>
      </c>
      <c r="N161" s="137" t="s">
        <v>25</v>
      </c>
      <c r="O161" s="137" t="s">
        <v>25</v>
      </c>
      <c r="P161" s="137" t="s">
        <v>25</v>
      </c>
      <c r="Q161" s="137" t="s">
        <v>25</v>
      </c>
      <c r="R161" s="137" t="s">
        <v>25</v>
      </c>
      <c r="S161" s="181" t="str">
        <f>IF(SUM(L161)-SUM(E161)=0,"нд",SUM(L161)-SUM(E161))</f>
        <v>нд</v>
      </c>
      <c r="T161" s="175" t="str">
        <f t="shared" si="121"/>
        <v>нд</v>
      </c>
      <c r="U161" s="181" t="str">
        <f>IF(SUM(M161)-SUM(F161)=0,"нд",SUM(M161)-SUM(F161))</f>
        <v>нд</v>
      </c>
      <c r="V161" s="176" t="str">
        <f t="shared" si="118"/>
        <v>нд</v>
      </c>
      <c r="W161" s="42" t="s">
        <v>25</v>
      </c>
    </row>
    <row r="162" spans="1:23" ht="62.45" customHeight="1" x14ac:dyDescent="0.25">
      <c r="A162" s="51" t="s">
        <v>316</v>
      </c>
      <c r="B162" s="52" t="s">
        <v>317</v>
      </c>
      <c r="C162" s="53" t="s">
        <v>24</v>
      </c>
      <c r="D162" s="53" t="str">
        <f t="shared" ref="D162" si="132">IF(NOT(SUM(D163)=0),SUM(D163),"нд")</f>
        <v>нд</v>
      </c>
      <c r="E162" s="132" t="str">
        <f t="shared" ref="E162:U162" si="133">IF(NOT(SUM(E163)=0),SUM(E163),"нд")</f>
        <v>нд</v>
      </c>
      <c r="F162" s="132" t="str">
        <f t="shared" si="133"/>
        <v>нд</v>
      </c>
      <c r="G162" s="132" t="str">
        <f t="shared" si="133"/>
        <v>нд</v>
      </c>
      <c r="H162" s="132" t="str">
        <f t="shared" si="133"/>
        <v>нд</v>
      </c>
      <c r="I162" s="132" t="str">
        <f t="shared" si="133"/>
        <v>нд</v>
      </c>
      <c r="J162" s="132" t="str">
        <f t="shared" si="133"/>
        <v>нд</v>
      </c>
      <c r="K162" s="132" t="str">
        <f t="shared" si="133"/>
        <v>нд</v>
      </c>
      <c r="L162" s="132" t="str">
        <f t="shared" si="133"/>
        <v>нд</v>
      </c>
      <c r="M162" s="132" t="str">
        <f t="shared" si="133"/>
        <v>нд</v>
      </c>
      <c r="N162" s="132" t="str">
        <f t="shared" si="133"/>
        <v>нд</v>
      </c>
      <c r="O162" s="132" t="str">
        <f t="shared" si="133"/>
        <v>нд</v>
      </c>
      <c r="P162" s="132" t="str">
        <f t="shared" si="133"/>
        <v>нд</v>
      </c>
      <c r="Q162" s="132" t="str">
        <f t="shared" si="133"/>
        <v>нд</v>
      </c>
      <c r="R162" s="132" t="str">
        <f t="shared" si="133"/>
        <v>нд</v>
      </c>
      <c r="S162" s="132" t="str">
        <f t="shared" si="133"/>
        <v>нд</v>
      </c>
      <c r="T162" s="174" t="str">
        <f t="shared" si="121"/>
        <v>нд</v>
      </c>
      <c r="U162" s="132" t="str">
        <f t="shared" si="133"/>
        <v>нд</v>
      </c>
      <c r="V162" s="174" t="str">
        <f t="shared" si="118"/>
        <v>нд</v>
      </c>
      <c r="W162" s="53" t="s">
        <v>383</v>
      </c>
    </row>
    <row r="163" spans="1:23" x14ac:dyDescent="0.25">
      <c r="A163" s="42" t="s">
        <v>25</v>
      </c>
      <c r="B163" s="42" t="s">
        <v>25</v>
      </c>
      <c r="C163" s="42" t="s">
        <v>25</v>
      </c>
      <c r="D163" s="42" t="s">
        <v>25</v>
      </c>
      <c r="E163" s="137" t="s">
        <v>25</v>
      </c>
      <c r="F163" s="137" t="s">
        <v>25</v>
      </c>
      <c r="G163" s="137" t="s">
        <v>25</v>
      </c>
      <c r="H163" s="137" t="s">
        <v>25</v>
      </c>
      <c r="I163" s="137" t="s">
        <v>25</v>
      </c>
      <c r="J163" s="137" t="s">
        <v>25</v>
      </c>
      <c r="K163" s="137" t="s">
        <v>25</v>
      </c>
      <c r="L163" s="137" t="s">
        <v>25</v>
      </c>
      <c r="M163" s="137" t="s">
        <v>25</v>
      </c>
      <c r="N163" s="137" t="s">
        <v>25</v>
      </c>
      <c r="O163" s="137" t="s">
        <v>25</v>
      </c>
      <c r="P163" s="137" t="s">
        <v>25</v>
      </c>
      <c r="Q163" s="137" t="s">
        <v>25</v>
      </c>
      <c r="R163" s="137" t="s">
        <v>25</v>
      </c>
      <c r="S163" s="181" t="str">
        <f>IF(SUM(L163)-SUM(E163)=0,"нд",SUM(L163)-SUM(E163))</f>
        <v>нд</v>
      </c>
      <c r="T163" s="175" t="str">
        <f t="shared" si="121"/>
        <v>нд</v>
      </c>
      <c r="U163" s="181" t="str">
        <f>IF(SUM(M163)-SUM(F163)=0,"нд",SUM(M163)-SUM(F163))</f>
        <v>нд</v>
      </c>
      <c r="V163" s="176" t="str">
        <f t="shared" si="118"/>
        <v>нд</v>
      </c>
      <c r="W163" s="42" t="s">
        <v>25</v>
      </c>
    </row>
    <row r="164" spans="1:23" ht="47.25" x14ac:dyDescent="0.25">
      <c r="A164" s="102" t="s">
        <v>318</v>
      </c>
      <c r="B164" s="103" t="s">
        <v>319</v>
      </c>
      <c r="C164" s="104" t="s">
        <v>24</v>
      </c>
      <c r="D164" s="53">
        <f t="shared" ref="D164" si="134">IF(NOT(SUM(D165)=0),SUM(D165),"нд")</f>
        <v>6.843</v>
      </c>
      <c r="E164" s="132" t="str">
        <f t="shared" ref="E164:S165" si="135">IF(NOT(SUM(E165)=0),SUM(E165),"нд")</f>
        <v>нд</v>
      </c>
      <c r="F164" s="132">
        <f t="shared" si="135"/>
        <v>6.843</v>
      </c>
      <c r="G164" s="132" t="str">
        <f t="shared" si="135"/>
        <v>нд</v>
      </c>
      <c r="H164" s="132" t="str">
        <f t="shared" si="135"/>
        <v>нд</v>
      </c>
      <c r="I164" s="132" t="str">
        <f t="shared" si="135"/>
        <v>нд</v>
      </c>
      <c r="J164" s="132" t="str">
        <f t="shared" si="135"/>
        <v>нд</v>
      </c>
      <c r="K164" s="132">
        <f t="shared" si="135"/>
        <v>1</v>
      </c>
      <c r="L164" s="132" t="str">
        <f t="shared" si="135"/>
        <v>нд</v>
      </c>
      <c r="M164" s="132">
        <f t="shared" si="135"/>
        <v>6.9290000000000003</v>
      </c>
      <c r="N164" s="132" t="str">
        <f t="shared" si="135"/>
        <v>нд</v>
      </c>
      <c r="O164" s="132" t="str">
        <f t="shared" si="135"/>
        <v>нд</v>
      </c>
      <c r="P164" s="132" t="str">
        <f t="shared" si="135"/>
        <v>нд</v>
      </c>
      <c r="Q164" s="132" t="str">
        <f t="shared" si="135"/>
        <v>нд</v>
      </c>
      <c r="R164" s="132">
        <f t="shared" si="135"/>
        <v>1</v>
      </c>
      <c r="S164" s="132" t="str">
        <f t="shared" si="135"/>
        <v>нд</v>
      </c>
      <c r="T164" s="174" t="str">
        <f t="shared" si="121"/>
        <v>нд</v>
      </c>
      <c r="U164" s="132">
        <f t="shared" ref="U164:V164" si="136">IF(NOT(SUM(U165)=0),SUM(U165),"нд")</f>
        <v>8.6000000000000298E-2</v>
      </c>
      <c r="V164" s="174">
        <f t="shared" si="118"/>
        <v>1.26</v>
      </c>
      <c r="W164" s="104" t="s">
        <v>383</v>
      </c>
    </row>
    <row r="165" spans="1:23" ht="62.45" customHeight="1" x14ac:dyDescent="0.25">
      <c r="A165" s="60" t="s">
        <v>390</v>
      </c>
      <c r="B165" s="29" t="s">
        <v>30</v>
      </c>
      <c r="C165" s="24" t="s">
        <v>24</v>
      </c>
      <c r="D165" s="24">
        <f t="shared" ref="D165" si="137">IF(NOT(SUM(D166)=0),SUM(D166),"нд")</f>
        <v>6.843</v>
      </c>
      <c r="E165" s="155" t="s">
        <v>25</v>
      </c>
      <c r="F165" s="24">
        <f t="shared" ref="F165" si="138">IF(NOT(SUM(F166)=0),SUM(F166),"нд")</f>
        <v>6.843</v>
      </c>
      <c r="G165" s="155" t="s">
        <v>25</v>
      </c>
      <c r="H165" s="155" t="s">
        <v>25</v>
      </c>
      <c r="I165" s="155" t="s">
        <v>25</v>
      </c>
      <c r="J165" s="155" t="s">
        <v>25</v>
      </c>
      <c r="K165" s="24">
        <f t="shared" si="135"/>
        <v>1</v>
      </c>
      <c r="L165" s="155" t="s">
        <v>25</v>
      </c>
      <c r="M165" s="117">
        <f>M166</f>
        <v>6.9290000000000003</v>
      </c>
      <c r="N165" s="155" t="s">
        <v>25</v>
      </c>
      <c r="O165" s="155" t="s">
        <v>25</v>
      </c>
      <c r="P165" s="155" t="s">
        <v>25</v>
      </c>
      <c r="Q165" s="155" t="s">
        <v>25</v>
      </c>
      <c r="R165" s="163">
        <f>R166</f>
        <v>1</v>
      </c>
      <c r="S165" s="155" t="str">
        <f>S166</f>
        <v>нд</v>
      </c>
      <c r="T165" s="170" t="str">
        <f t="shared" si="121"/>
        <v>нд</v>
      </c>
      <c r="U165" s="117">
        <f>U166</f>
        <v>8.6000000000000298E-2</v>
      </c>
      <c r="V165" s="170">
        <f t="shared" si="118"/>
        <v>1.26</v>
      </c>
      <c r="W165" s="24" t="s">
        <v>383</v>
      </c>
    </row>
    <row r="166" spans="1:23" ht="63" x14ac:dyDescent="0.25">
      <c r="A166" s="73" t="s">
        <v>391</v>
      </c>
      <c r="B166" s="74" t="s">
        <v>392</v>
      </c>
      <c r="C166" s="73" t="s">
        <v>468</v>
      </c>
      <c r="D166" s="99">
        <v>6.843</v>
      </c>
      <c r="E166" s="137" t="s">
        <v>25</v>
      </c>
      <c r="F166" s="153">
        <v>6.843</v>
      </c>
      <c r="G166" s="137" t="s">
        <v>25</v>
      </c>
      <c r="H166" s="137" t="s">
        <v>25</v>
      </c>
      <c r="I166" s="137" t="s">
        <v>25</v>
      </c>
      <c r="J166" s="137" t="s">
        <v>25</v>
      </c>
      <c r="K166" s="156">
        <v>1</v>
      </c>
      <c r="L166" s="137" t="s">
        <v>25</v>
      </c>
      <c r="M166" s="153">
        <v>6.9290000000000003</v>
      </c>
      <c r="N166" s="137" t="s">
        <v>25</v>
      </c>
      <c r="O166" s="137" t="s">
        <v>25</v>
      </c>
      <c r="P166" s="137" t="s">
        <v>25</v>
      </c>
      <c r="Q166" s="137" t="s">
        <v>25</v>
      </c>
      <c r="R166" s="156">
        <v>1</v>
      </c>
      <c r="S166" s="181" t="str">
        <f>IF(SUM(L166)-SUM(E166)=0,"нд",SUM(L166)-SUM(E166))</f>
        <v>нд</v>
      </c>
      <c r="T166" s="175" t="str">
        <f t="shared" si="121"/>
        <v>нд</v>
      </c>
      <c r="U166" s="181">
        <f>IF(SUM(M166)-SUM(F166)=0,"нд",SUM(M166)-SUM(F166))</f>
        <v>8.6000000000000298E-2</v>
      </c>
      <c r="V166" s="176">
        <f t="shared" si="118"/>
        <v>1.26</v>
      </c>
      <c r="W166" s="63" t="s">
        <v>472</v>
      </c>
    </row>
    <row r="167" spans="1:23" ht="62.45" customHeight="1" x14ac:dyDescent="0.25">
      <c r="A167" s="51" t="s">
        <v>320</v>
      </c>
      <c r="B167" s="52" t="s">
        <v>321</v>
      </c>
      <c r="C167" s="53" t="s">
        <v>24</v>
      </c>
      <c r="D167" s="53" t="str">
        <f t="shared" ref="D167" si="139">IF(NOT(SUM(D168)=0),SUM(D168),"нд")</f>
        <v>нд</v>
      </c>
      <c r="E167" s="132" t="str">
        <f t="shared" ref="E167:U167" si="140">IF(NOT(SUM(E168)=0),SUM(E168),"нд")</f>
        <v>нд</v>
      </c>
      <c r="F167" s="132" t="str">
        <f t="shared" si="140"/>
        <v>нд</v>
      </c>
      <c r="G167" s="132" t="str">
        <f t="shared" si="140"/>
        <v>нд</v>
      </c>
      <c r="H167" s="132" t="str">
        <f t="shared" si="140"/>
        <v>нд</v>
      </c>
      <c r="I167" s="132" t="str">
        <f t="shared" si="140"/>
        <v>нд</v>
      </c>
      <c r="J167" s="132" t="str">
        <f t="shared" si="140"/>
        <v>нд</v>
      </c>
      <c r="K167" s="132" t="str">
        <f t="shared" si="140"/>
        <v>нд</v>
      </c>
      <c r="L167" s="132" t="str">
        <f t="shared" si="140"/>
        <v>нд</v>
      </c>
      <c r="M167" s="132" t="str">
        <f t="shared" si="140"/>
        <v>нд</v>
      </c>
      <c r="N167" s="132" t="str">
        <f t="shared" si="140"/>
        <v>нд</v>
      </c>
      <c r="O167" s="132" t="str">
        <f t="shared" si="140"/>
        <v>нд</v>
      </c>
      <c r="P167" s="132" t="str">
        <f t="shared" si="140"/>
        <v>нд</v>
      </c>
      <c r="Q167" s="132" t="str">
        <f t="shared" si="140"/>
        <v>нд</v>
      </c>
      <c r="R167" s="132" t="str">
        <f t="shared" si="140"/>
        <v>нд</v>
      </c>
      <c r="S167" s="132" t="str">
        <f t="shared" si="140"/>
        <v>нд</v>
      </c>
      <c r="T167" s="174" t="str">
        <f t="shared" si="121"/>
        <v>нд</v>
      </c>
      <c r="U167" s="132" t="str">
        <f t="shared" si="140"/>
        <v>нд</v>
      </c>
      <c r="V167" s="174" t="str">
        <f t="shared" si="118"/>
        <v>нд</v>
      </c>
      <c r="W167" s="53" t="s">
        <v>383</v>
      </c>
    </row>
    <row r="168" spans="1:23" x14ac:dyDescent="0.25">
      <c r="A168" s="42" t="s">
        <v>25</v>
      </c>
      <c r="B168" s="42" t="s">
        <v>25</v>
      </c>
      <c r="C168" s="42" t="s">
        <v>25</v>
      </c>
      <c r="D168" s="42" t="s">
        <v>25</v>
      </c>
      <c r="E168" s="137" t="s">
        <v>25</v>
      </c>
      <c r="F168" s="137" t="s">
        <v>25</v>
      </c>
      <c r="G168" s="137" t="s">
        <v>25</v>
      </c>
      <c r="H168" s="137" t="s">
        <v>25</v>
      </c>
      <c r="I168" s="137" t="s">
        <v>25</v>
      </c>
      <c r="J168" s="137" t="s">
        <v>25</v>
      </c>
      <c r="K168" s="137" t="s">
        <v>25</v>
      </c>
      <c r="L168" s="137" t="s">
        <v>25</v>
      </c>
      <c r="M168" s="137" t="s">
        <v>25</v>
      </c>
      <c r="N168" s="137" t="s">
        <v>25</v>
      </c>
      <c r="O168" s="137" t="s">
        <v>25</v>
      </c>
      <c r="P168" s="137" t="s">
        <v>25</v>
      </c>
      <c r="Q168" s="137" t="s">
        <v>25</v>
      </c>
      <c r="R168" s="137" t="s">
        <v>25</v>
      </c>
      <c r="S168" s="181" t="str">
        <f>IF(SUM(L168)-SUM(E168)=0,"нд",SUM(L168)-SUM(E168))</f>
        <v>нд</v>
      </c>
      <c r="T168" s="175" t="str">
        <f t="shared" si="121"/>
        <v>нд</v>
      </c>
      <c r="U168" s="181" t="str">
        <f>IF(SUM(M168)-SUM(F168)=0,"нд",SUM(M168)-SUM(F168))</f>
        <v>нд</v>
      </c>
      <c r="V168" s="176" t="str">
        <f t="shared" si="118"/>
        <v>нд</v>
      </c>
      <c r="W168" s="42" t="s">
        <v>25</v>
      </c>
    </row>
    <row r="169" spans="1:23" ht="62.45" customHeight="1" x14ac:dyDescent="0.25">
      <c r="A169" s="51" t="s">
        <v>322</v>
      </c>
      <c r="B169" s="52" t="s">
        <v>323</v>
      </c>
      <c r="C169" s="53" t="s">
        <v>24</v>
      </c>
      <c r="D169" s="53" t="str">
        <f t="shared" ref="D169" si="141">IF(NOT(SUM(D170)=0),SUM(D170),"нд")</f>
        <v>нд</v>
      </c>
      <c r="E169" s="132" t="str">
        <f t="shared" ref="E169:U169" si="142">IF(NOT(SUM(E170)=0),SUM(E170),"нд")</f>
        <v>нд</v>
      </c>
      <c r="F169" s="132" t="str">
        <f t="shared" si="142"/>
        <v>нд</v>
      </c>
      <c r="G169" s="132" t="str">
        <f t="shared" si="142"/>
        <v>нд</v>
      </c>
      <c r="H169" s="132" t="str">
        <f t="shared" si="142"/>
        <v>нд</v>
      </c>
      <c r="I169" s="132" t="str">
        <f t="shared" si="142"/>
        <v>нд</v>
      </c>
      <c r="J169" s="132" t="str">
        <f t="shared" si="142"/>
        <v>нд</v>
      </c>
      <c r="K169" s="132" t="str">
        <f t="shared" si="142"/>
        <v>нд</v>
      </c>
      <c r="L169" s="132" t="str">
        <f t="shared" si="142"/>
        <v>нд</v>
      </c>
      <c r="M169" s="132" t="str">
        <f t="shared" si="142"/>
        <v>нд</v>
      </c>
      <c r="N169" s="132" t="str">
        <f t="shared" si="142"/>
        <v>нд</v>
      </c>
      <c r="O169" s="132" t="str">
        <f t="shared" si="142"/>
        <v>нд</v>
      </c>
      <c r="P169" s="132" t="str">
        <f t="shared" si="142"/>
        <v>нд</v>
      </c>
      <c r="Q169" s="132" t="str">
        <f t="shared" si="142"/>
        <v>нд</v>
      </c>
      <c r="R169" s="132" t="str">
        <f t="shared" si="142"/>
        <v>нд</v>
      </c>
      <c r="S169" s="132" t="str">
        <f t="shared" si="142"/>
        <v>нд</v>
      </c>
      <c r="T169" s="174" t="str">
        <f t="shared" si="121"/>
        <v>нд</v>
      </c>
      <c r="U169" s="132" t="str">
        <f t="shared" si="142"/>
        <v>нд</v>
      </c>
      <c r="V169" s="174" t="str">
        <f t="shared" si="118"/>
        <v>нд</v>
      </c>
      <c r="W169" s="53" t="s">
        <v>383</v>
      </c>
    </row>
    <row r="170" spans="1:23" ht="19.5" customHeight="1" x14ac:dyDescent="0.25">
      <c r="A170" s="42" t="s">
        <v>25</v>
      </c>
      <c r="B170" s="42" t="s">
        <v>25</v>
      </c>
      <c r="C170" s="42" t="s">
        <v>25</v>
      </c>
      <c r="D170" s="42" t="s">
        <v>25</v>
      </c>
      <c r="E170" s="137" t="s">
        <v>25</v>
      </c>
      <c r="F170" s="137" t="s">
        <v>25</v>
      </c>
      <c r="G170" s="137" t="s">
        <v>25</v>
      </c>
      <c r="H170" s="137" t="s">
        <v>25</v>
      </c>
      <c r="I170" s="137" t="s">
        <v>25</v>
      </c>
      <c r="J170" s="137" t="s">
        <v>25</v>
      </c>
      <c r="K170" s="137" t="s">
        <v>25</v>
      </c>
      <c r="L170" s="137" t="s">
        <v>25</v>
      </c>
      <c r="M170" s="137" t="s">
        <v>25</v>
      </c>
      <c r="N170" s="137" t="s">
        <v>25</v>
      </c>
      <c r="O170" s="137" t="s">
        <v>25</v>
      </c>
      <c r="P170" s="137" t="s">
        <v>25</v>
      </c>
      <c r="Q170" s="137" t="s">
        <v>25</v>
      </c>
      <c r="R170" s="137" t="s">
        <v>25</v>
      </c>
      <c r="S170" s="181" t="str">
        <f>IF(SUM(L170)-SUM(E170)=0,"нд",SUM(L170)-SUM(E170))</f>
        <v>нд</v>
      </c>
      <c r="T170" s="175" t="str">
        <f t="shared" si="121"/>
        <v>нд</v>
      </c>
      <c r="U170" s="181" t="str">
        <f>IF(SUM(M170)-SUM(F170)=0,"нд",SUM(M170)-SUM(F170))</f>
        <v>нд</v>
      </c>
      <c r="V170" s="176" t="str">
        <f t="shared" si="118"/>
        <v>нд</v>
      </c>
      <c r="W170" s="42" t="s">
        <v>25</v>
      </c>
    </row>
    <row r="171" spans="1:23" ht="47.25" x14ac:dyDescent="0.25">
      <c r="A171" s="48" t="s">
        <v>324</v>
      </c>
      <c r="B171" s="49" t="s">
        <v>325</v>
      </c>
      <c r="C171" s="50" t="s">
        <v>24</v>
      </c>
      <c r="D171" s="50">
        <f t="shared" ref="D171:S171" si="143">IF(NOT(SUM(D172,D174)=0),SUM(D172,D174),"нд")</f>
        <v>4.2009999999999996</v>
      </c>
      <c r="E171" s="131" t="str">
        <f t="shared" si="143"/>
        <v>нд</v>
      </c>
      <c r="F171" s="131" t="str">
        <f t="shared" si="143"/>
        <v>нд</v>
      </c>
      <c r="G171" s="131" t="str">
        <f t="shared" si="143"/>
        <v>нд</v>
      </c>
      <c r="H171" s="131" t="str">
        <f t="shared" si="143"/>
        <v>нд</v>
      </c>
      <c r="I171" s="131" t="str">
        <f t="shared" si="143"/>
        <v>нд</v>
      </c>
      <c r="J171" s="131" t="str">
        <f t="shared" si="143"/>
        <v>нд</v>
      </c>
      <c r="K171" s="131" t="str">
        <f t="shared" si="143"/>
        <v>нд</v>
      </c>
      <c r="L171" s="131" t="str">
        <f t="shared" si="143"/>
        <v>нд</v>
      </c>
      <c r="M171" s="131" t="str">
        <f t="shared" si="143"/>
        <v>нд</v>
      </c>
      <c r="N171" s="131" t="str">
        <f t="shared" si="143"/>
        <v>нд</v>
      </c>
      <c r="O171" s="131" t="str">
        <f t="shared" si="143"/>
        <v>нд</v>
      </c>
      <c r="P171" s="131" t="str">
        <f t="shared" si="143"/>
        <v>нд</v>
      </c>
      <c r="Q171" s="131" t="str">
        <f t="shared" si="143"/>
        <v>нд</v>
      </c>
      <c r="R171" s="131" t="str">
        <f t="shared" si="143"/>
        <v>нд</v>
      </c>
      <c r="S171" s="131" t="str">
        <f t="shared" si="143"/>
        <v>нд</v>
      </c>
      <c r="T171" s="173" t="str">
        <f t="shared" si="121"/>
        <v>нд</v>
      </c>
      <c r="U171" s="131" t="str">
        <f t="shared" ref="U171" si="144">IF(NOT(SUM(U172,U174)=0),SUM(U172,U174),"нд")</f>
        <v>нд</v>
      </c>
      <c r="V171" s="173" t="str">
        <f t="shared" si="118"/>
        <v>нд</v>
      </c>
      <c r="W171" s="50" t="s">
        <v>383</v>
      </c>
    </row>
    <row r="172" spans="1:23" ht="47.25" customHeight="1" x14ac:dyDescent="0.25">
      <c r="A172" s="51" t="s">
        <v>326</v>
      </c>
      <c r="B172" s="52" t="s">
        <v>327</v>
      </c>
      <c r="C172" s="53" t="s">
        <v>24</v>
      </c>
      <c r="D172" s="53" t="str">
        <f t="shared" ref="D172" si="145">IF(NOT(SUM(D173)=0),SUM(D173),"нд")</f>
        <v>нд</v>
      </c>
      <c r="E172" s="132" t="str">
        <f t="shared" ref="E172:U172" si="146">IF(NOT(SUM(E173)=0),SUM(E173),"нд")</f>
        <v>нд</v>
      </c>
      <c r="F172" s="132" t="str">
        <f t="shared" si="146"/>
        <v>нд</v>
      </c>
      <c r="G172" s="132" t="str">
        <f t="shared" si="146"/>
        <v>нд</v>
      </c>
      <c r="H172" s="132" t="str">
        <f t="shared" si="146"/>
        <v>нд</v>
      </c>
      <c r="I172" s="132" t="str">
        <f t="shared" si="146"/>
        <v>нд</v>
      </c>
      <c r="J172" s="132" t="str">
        <f t="shared" si="146"/>
        <v>нд</v>
      </c>
      <c r="K172" s="132" t="str">
        <f t="shared" si="146"/>
        <v>нд</v>
      </c>
      <c r="L172" s="132" t="str">
        <f t="shared" si="146"/>
        <v>нд</v>
      </c>
      <c r="M172" s="132" t="str">
        <f t="shared" si="146"/>
        <v>нд</v>
      </c>
      <c r="N172" s="132" t="str">
        <f t="shared" si="146"/>
        <v>нд</v>
      </c>
      <c r="O172" s="132" t="str">
        <f t="shared" si="146"/>
        <v>нд</v>
      </c>
      <c r="P172" s="132" t="str">
        <f t="shared" si="146"/>
        <v>нд</v>
      </c>
      <c r="Q172" s="132" t="str">
        <f t="shared" si="146"/>
        <v>нд</v>
      </c>
      <c r="R172" s="132" t="str">
        <f t="shared" si="146"/>
        <v>нд</v>
      </c>
      <c r="S172" s="132" t="str">
        <f t="shared" si="146"/>
        <v>нд</v>
      </c>
      <c r="T172" s="174" t="str">
        <f t="shared" si="121"/>
        <v>нд</v>
      </c>
      <c r="U172" s="132" t="str">
        <f t="shared" si="146"/>
        <v>нд</v>
      </c>
      <c r="V172" s="174" t="str">
        <f t="shared" si="118"/>
        <v>нд</v>
      </c>
      <c r="W172" s="53" t="s">
        <v>383</v>
      </c>
    </row>
    <row r="173" spans="1:23" ht="20.25" customHeight="1" x14ac:dyDescent="0.25">
      <c r="A173" s="42" t="s">
        <v>25</v>
      </c>
      <c r="B173" s="42" t="s">
        <v>25</v>
      </c>
      <c r="C173" s="42" t="s">
        <v>25</v>
      </c>
      <c r="D173" s="42" t="s">
        <v>25</v>
      </c>
      <c r="E173" s="137" t="s">
        <v>25</v>
      </c>
      <c r="F173" s="137" t="s">
        <v>25</v>
      </c>
      <c r="G173" s="137" t="s">
        <v>25</v>
      </c>
      <c r="H173" s="137" t="s">
        <v>25</v>
      </c>
      <c r="I173" s="137" t="s">
        <v>25</v>
      </c>
      <c r="J173" s="137" t="s">
        <v>25</v>
      </c>
      <c r="K173" s="137" t="s">
        <v>25</v>
      </c>
      <c r="L173" s="137" t="s">
        <v>25</v>
      </c>
      <c r="M173" s="137" t="s">
        <v>25</v>
      </c>
      <c r="N173" s="137" t="s">
        <v>25</v>
      </c>
      <c r="O173" s="137" t="s">
        <v>25</v>
      </c>
      <c r="P173" s="137" t="s">
        <v>25</v>
      </c>
      <c r="Q173" s="137" t="s">
        <v>25</v>
      </c>
      <c r="R173" s="137" t="s">
        <v>25</v>
      </c>
      <c r="S173" s="181" t="str">
        <f>IF(SUM(L173)-SUM(E173)=0,"нд",SUM(L173)-SUM(E173))</f>
        <v>нд</v>
      </c>
      <c r="T173" s="175" t="str">
        <f t="shared" si="121"/>
        <v>нд</v>
      </c>
      <c r="U173" s="181" t="str">
        <f>IF(SUM(M173)-SUM(F173)=0,"нд",SUM(M173)-SUM(F173))</f>
        <v>нд</v>
      </c>
      <c r="V173" s="176" t="str">
        <f t="shared" si="118"/>
        <v>нд</v>
      </c>
      <c r="W173" s="42" t="s">
        <v>25</v>
      </c>
    </row>
    <row r="174" spans="1:23" ht="47.25" x14ac:dyDescent="0.25">
      <c r="A174" s="102" t="s">
        <v>328</v>
      </c>
      <c r="B174" s="103" t="s">
        <v>329</v>
      </c>
      <c r="C174" s="104" t="s">
        <v>24</v>
      </c>
      <c r="D174" s="53">
        <f t="shared" ref="D174" si="147">IF(NOT(SUM(D176)=0),SUM(D176),"нд")</f>
        <v>4.2009999999999996</v>
      </c>
      <c r="E174" s="132" t="str">
        <f t="shared" ref="E174:S174" si="148">IF(NOT(SUM(E176)=0),SUM(E176),"нд")</f>
        <v>нд</v>
      </c>
      <c r="F174" s="132" t="str">
        <f t="shared" si="148"/>
        <v>нд</v>
      </c>
      <c r="G174" s="132" t="str">
        <f t="shared" si="148"/>
        <v>нд</v>
      </c>
      <c r="H174" s="132" t="str">
        <f t="shared" si="148"/>
        <v>нд</v>
      </c>
      <c r="I174" s="132" t="str">
        <f t="shared" si="148"/>
        <v>нд</v>
      </c>
      <c r="J174" s="132" t="str">
        <f t="shared" si="148"/>
        <v>нд</v>
      </c>
      <c r="K174" s="132" t="str">
        <f t="shared" si="148"/>
        <v>нд</v>
      </c>
      <c r="L174" s="132" t="str">
        <f t="shared" si="148"/>
        <v>нд</v>
      </c>
      <c r="M174" s="132" t="str">
        <f t="shared" si="148"/>
        <v>нд</v>
      </c>
      <c r="N174" s="132" t="str">
        <f t="shared" si="148"/>
        <v>нд</v>
      </c>
      <c r="O174" s="132" t="str">
        <f t="shared" si="148"/>
        <v>нд</v>
      </c>
      <c r="P174" s="132" t="str">
        <f t="shared" si="148"/>
        <v>нд</v>
      </c>
      <c r="Q174" s="132" t="str">
        <f t="shared" si="148"/>
        <v>нд</v>
      </c>
      <c r="R174" s="132" t="str">
        <f t="shared" si="148"/>
        <v>нд</v>
      </c>
      <c r="S174" s="132" t="str">
        <f t="shared" si="148"/>
        <v>нд</v>
      </c>
      <c r="T174" s="174" t="str">
        <f t="shared" si="121"/>
        <v>нд</v>
      </c>
      <c r="U174" s="132" t="str">
        <f t="shared" ref="U174" si="149">IF(NOT(SUM(U176)=0),SUM(U176),"нд")</f>
        <v>нд</v>
      </c>
      <c r="V174" s="174" t="str">
        <f t="shared" si="118"/>
        <v>нд</v>
      </c>
      <c r="W174" s="104" t="s">
        <v>383</v>
      </c>
    </row>
    <row r="175" spans="1:23" ht="22.5" customHeight="1" x14ac:dyDescent="0.25">
      <c r="A175" s="36" t="s">
        <v>439</v>
      </c>
      <c r="B175" s="39" t="s">
        <v>66</v>
      </c>
      <c r="C175" s="38" t="s">
        <v>24</v>
      </c>
      <c r="D175" s="75">
        <f t="shared" ref="D175:U175" si="150">IF(NOT(SUM(D176)=0),SUM(D176),"нд")</f>
        <v>4.2009999999999996</v>
      </c>
      <c r="E175" s="134" t="str">
        <f t="shared" si="150"/>
        <v>нд</v>
      </c>
      <c r="F175" s="134" t="str">
        <f t="shared" si="150"/>
        <v>нд</v>
      </c>
      <c r="G175" s="134" t="str">
        <f t="shared" si="150"/>
        <v>нд</v>
      </c>
      <c r="H175" s="134" t="str">
        <f t="shared" si="150"/>
        <v>нд</v>
      </c>
      <c r="I175" s="134" t="str">
        <f t="shared" si="150"/>
        <v>нд</v>
      </c>
      <c r="J175" s="134" t="str">
        <f t="shared" si="150"/>
        <v>нд</v>
      </c>
      <c r="K175" s="134" t="str">
        <f t="shared" si="150"/>
        <v>нд</v>
      </c>
      <c r="L175" s="134" t="str">
        <f t="shared" si="150"/>
        <v>нд</v>
      </c>
      <c r="M175" s="134" t="str">
        <f t="shared" si="150"/>
        <v>нд</v>
      </c>
      <c r="N175" s="134" t="str">
        <f t="shared" si="150"/>
        <v>нд</v>
      </c>
      <c r="O175" s="134" t="str">
        <f t="shared" si="150"/>
        <v>нд</v>
      </c>
      <c r="P175" s="134" t="str">
        <f t="shared" si="150"/>
        <v>нд</v>
      </c>
      <c r="Q175" s="134" t="str">
        <f t="shared" si="150"/>
        <v>нд</v>
      </c>
      <c r="R175" s="134" t="str">
        <f t="shared" si="150"/>
        <v>нд</v>
      </c>
      <c r="S175" s="134" t="str">
        <f t="shared" si="150"/>
        <v>нд</v>
      </c>
      <c r="T175" s="75" t="str">
        <f t="shared" si="121"/>
        <v>нд</v>
      </c>
      <c r="U175" s="134" t="str">
        <f t="shared" si="150"/>
        <v>нд</v>
      </c>
      <c r="V175" s="75" t="str">
        <f t="shared" si="118"/>
        <v>нд</v>
      </c>
      <c r="W175" s="38" t="s">
        <v>383</v>
      </c>
    </row>
    <row r="176" spans="1:23" ht="78" customHeight="1" x14ac:dyDescent="0.25">
      <c r="A176" s="98" t="s">
        <v>440</v>
      </c>
      <c r="B176" s="105" t="s">
        <v>441</v>
      </c>
      <c r="C176" s="106" t="s">
        <v>442</v>
      </c>
      <c r="D176" s="40">
        <v>4.2009999999999996</v>
      </c>
      <c r="E176" s="143" t="s">
        <v>25</v>
      </c>
      <c r="F176" s="143" t="s">
        <v>25</v>
      </c>
      <c r="G176" s="143" t="s">
        <v>25</v>
      </c>
      <c r="H176" s="143" t="s">
        <v>25</v>
      </c>
      <c r="I176" s="143" t="s">
        <v>25</v>
      </c>
      <c r="J176" s="143" t="s">
        <v>25</v>
      </c>
      <c r="K176" s="143" t="s">
        <v>25</v>
      </c>
      <c r="L176" s="164" t="s">
        <v>25</v>
      </c>
      <c r="M176" s="143" t="s">
        <v>25</v>
      </c>
      <c r="N176" s="143" t="s">
        <v>25</v>
      </c>
      <c r="O176" s="143" t="s">
        <v>25</v>
      </c>
      <c r="P176" s="143" t="s">
        <v>25</v>
      </c>
      <c r="Q176" s="143" t="s">
        <v>25</v>
      </c>
      <c r="R176" s="143" t="s">
        <v>25</v>
      </c>
      <c r="S176" s="181" t="str">
        <f>IF(SUM(L176)-SUM(E176)=0,"нд",SUM(L176)-SUM(E176))</f>
        <v>нд</v>
      </c>
      <c r="T176" s="175" t="str">
        <f t="shared" si="121"/>
        <v>нд</v>
      </c>
      <c r="U176" s="181" t="str">
        <f>IF(SUM(M176)-SUM(F176)=0,"нд",SUM(M176)-SUM(F176))</f>
        <v>нд</v>
      </c>
      <c r="V176" s="176" t="str">
        <f t="shared" si="118"/>
        <v>нд</v>
      </c>
      <c r="W176" s="106" t="s">
        <v>25</v>
      </c>
    </row>
    <row r="177" spans="1:25" ht="63" x14ac:dyDescent="0.25">
      <c r="A177" s="45" t="s">
        <v>330</v>
      </c>
      <c r="B177" s="46" t="s">
        <v>331</v>
      </c>
      <c r="C177" s="47" t="s">
        <v>24</v>
      </c>
      <c r="D177" s="119" t="str">
        <f t="shared" ref="D177:S177" si="151">IF(NOT(SUM(D178,D180)=0),SUM(D178,D180),"нд")</f>
        <v>нд</v>
      </c>
      <c r="E177" s="130" t="str">
        <f t="shared" si="151"/>
        <v>нд</v>
      </c>
      <c r="F177" s="130" t="str">
        <f t="shared" si="151"/>
        <v>нд</v>
      </c>
      <c r="G177" s="130" t="str">
        <f t="shared" si="151"/>
        <v>нд</v>
      </c>
      <c r="H177" s="130" t="str">
        <f t="shared" si="151"/>
        <v>нд</v>
      </c>
      <c r="I177" s="130" t="str">
        <f t="shared" si="151"/>
        <v>нд</v>
      </c>
      <c r="J177" s="130" t="str">
        <f t="shared" si="151"/>
        <v>нд</v>
      </c>
      <c r="K177" s="130" t="str">
        <f t="shared" si="151"/>
        <v>нд</v>
      </c>
      <c r="L177" s="130" t="str">
        <f t="shared" si="151"/>
        <v>нд</v>
      </c>
      <c r="M177" s="130" t="str">
        <f t="shared" si="151"/>
        <v>нд</v>
      </c>
      <c r="N177" s="130" t="str">
        <f t="shared" si="151"/>
        <v>нд</v>
      </c>
      <c r="O177" s="130" t="str">
        <f t="shared" si="151"/>
        <v>нд</v>
      </c>
      <c r="P177" s="130" t="str">
        <f t="shared" si="151"/>
        <v>нд</v>
      </c>
      <c r="Q177" s="130" t="str">
        <f t="shared" si="151"/>
        <v>нд</v>
      </c>
      <c r="R177" s="130" t="str">
        <f t="shared" si="151"/>
        <v>нд</v>
      </c>
      <c r="S177" s="130" t="str">
        <f t="shared" si="151"/>
        <v>нд</v>
      </c>
      <c r="T177" s="172" t="str">
        <f t="shared" si="121"/>
        <v>нд</v>
      </c>
      <c r="U177" s="130" t="str">
        <f t="shared" ref="U177" si="152">IF(NOT(SUM(U178,U180)=0),SUM(U178,U180),"нд")</f>
        <v>нд</v>
      </c>
      <c r="V177" s="172" t="str">
        <f t="shared" si="118"/>
        <v>нд</v>
      </c>
      <c r="W177" s="47" t="s">
        <v>383</v>
      </c>
    </row>
    <row r="178" spans="1:25" ht="78" customHeight="1" x14ac:dyDescent="0.25">
      <c r="A178" s="48" t="s">
        <v>332</v>
      </c>
      <c r="B178" s="49" t="s">
        <v>333</v>
      </c>
      <c r="C178" s="50" t="s">
        <v>24</v>
      </c>
      <c r="D178" s="120" t="str">
        <f t="shared" ref="D178" si="153">IF(NOT(SUM(D179)=0),SUM(D179),"нд")</f>
        <v>нд</v>
      </c>
      <c r="E178" s="131" t="str">
        <f t="shared" ref="E178:U178" si="154">IF(NOT(SUM(E179)=0),SUM(E179),"нд")</f>
        <v>нд</v>
      </c>
      <c r="F178" s="131" t="str">
        <f t="shared" si="154"/>
        <v>нд</v>
      </c>
      <c r="G178" s="131" t="str">
        <f t="shared" si="154"/>
        <v>нд</v>
      </c>
      <c r="H178" s="131" t="str">
        <f t="shared" si="154"/>
        <v>нд</v>
      </c>
      <c r="I178" s="131" t="str">
        <f t="shared" si="154"/>
        <v>нд</v>
      </c>
      <c r="J178" s="131" t="str">
        <f t="shared" si="154"/>
        <v>нд</v>
      </c>
      <c r="K178" s="131" t="str">
        <f t="shared" si="154"/>
        <v>нд</v>
      </c>
      <c r="L178" s="131" t="str">
        <f t="shared" si="154"/>
        <v>нд</v>
      </c>
      <c r="M178" s="131" t="str">
        <f t="shared" si="154"/>
        <v>нд</v>
      </c>
      <c r="N178" s="131" t="str">
        <f t="shared" si="154"/>
        <v>нд</v>
      </c>
      <c r="O178" s="131" t="str">
        <f t="shared" si="154"/>
        <v>нд</v>
      </c>
      <c r="P178" s="131" t="str">
        <f t="shared" si="154"/>
        <v>нд</v>
      </c>
      <c r="Q178" s="131" t="str">
        <f t="shared" si="154"/>
        <v>нд</v>
      </c>
      <c r="R178" s="131" t="str">
        <f t="shared" si="154"/>
        <v>нд</v>
      </c>
      <c r="S178" s="131" t="str">
        <f t="shared" si="154"/>
        <v>нд</v>
      </c>
      <c r="T178" s="173" t="str">
        <f t="shared" si="121"/>
        <v>нд</v>
      </c>
      <c r="U178" s="131" t="str">
        <f t="shared" si="154"/>
        <v>нд</v>
      </c>
      <c r="V178" s="173" t="str">
        <f t="shared" si="118"/>
        <v>нд</v>
      </c>
      <c r="W178" s="50" t="s">
        <v>383</v>
      </c>
    </row>
    <row r="179" spans="1:25" x14ac:dyDescent="0.25">
      <c r="A179" s="42" t="s">
        <v>25</v>
      </c>
      <c r="B179" s="42" t="s">
        <v>25</v>
      </c>
      <c r="C179" s="42" t="s">
        <v>25</v>
      </c>
      <c r="D179" s="42" t="s">
        <v>25</v>
      </c>
      <c r="E179" s="137" t="s">
        <v>25</v>
      </c>
      <c r="F179" s="137" t="s">
        <v>25</v>
      </c>
      <c r="G179" s="137" t="s">
        <v>25</v>
      </c>
      <c r="H179" s="137" t="s">
        <v>25</v>
      </c>
      <c r="I179" s="137" t="s">
        <v>25</v>
      </c>
      <c r="J179" s="137" t="s">
        <v>25</v>
      </c>
      <c r="K179" s="137" t="s">
        <v>25</v>
      </c>
      <c r="L179" s="137" t="s">
        <v>25</v>
      </c>
      <c r="M179" s="137" t="s">
        <v>25</v>
      </c>
      <c r="N179" s="137" t="s">
        <v>25</v>
      </c>
      <c r="O179" s="137" t="s">
        <v>25</v>
      </c>
      <c r="P179" s="137" t="s">
        <v>25</v>
      </c>
      <c r="Q179" s="137" t="s">
        <v>25</v>
      </c>
      <c r="R179" s="137" t="s">
        <v>25</v>
      </c>
      <c r="S179" s="181" t="str">
        <f>IF(SUM(L179)-SUM(E179)=0,"нд",SUM(L179)-SUM(E179))</f>
        <v>нд</v>
      </c>
      <c r="T179" s="175" t="str">
        <f t="shared" si="121"/>
        <v>нд</v>
      </c>
      <c r="U179" s="181" t="str">
        <f>IF(SUM(M179)-SUM(F179)=0,"нд",SUM(M179)-SUM(F179))</f>
        <v>нд</v>
      </c>
      <c r="V179" s="176" t="str">
        <f t="shared" si="118"/>
        <v>нд</v>
      </c>
      <c r="W179" s="42" t="s">
        <v>25</v>
      </c>
    </row>
    <row r="180" spans="1:25" ht="46.9" customHeight="1" x14ac:dyDescent="0.25">
      <c r="A180" s="48" t="s">
        <v>334</v>
      </c>
      <c r="B180" s="49" t="s">
        <v>335</v>
      </c>
      <c r="C180" s="50" t="s">
        <v>24</v>
      </c>
      <c r="D180" s="120" t="str">
        <f t="shared" ref="D180" si="155">IF(NOT(SUM(D181)=0),SUM(D181),"нд")</f>
        <v>нд</v>
      </c>
      <c r="E180" s="131" t="str">
        <f t="shared" ref="E180:U180" si="156">IF(NOT(SUM(E181)=0),SUM(E181),"нд")</f>
        <v>нд</v>
      </c>
      <c r="F180" s="131" t="str">
        <f t="shared" si="156"/>
        <v>нд</v>
      </c>
      <c r="G180" s="131" t="str">
        <f t="shared" si="156"/>
        <v>нд</v>
      </c>
      <c r="H180" s="131" t="str">
        <f t="shared" si="156"/>
        <v>нд</v>
      </c>
      <c r="I180" s="131" t="str">
        <f t="shared" si="156"/>
        <v>нд</v>
      </c>
      <c r="J180" s="131" t="str">
        <f t="shared" si="156"/>
        <v>нд</v>
      </c>
      <c r="K180" s="131" t="str">
        <f t="shared" si="156"/>
        <v>нд</v>
      </c>
      <c r="L180" s="131" t="str">
        <f t="shared" si="156"/>
        <v>нд</v>
      </c>
      <c r="M180" s="131" t="str">
        <f t="shared" si="156"/>
        <v>нд</v>
      </c>
      <c r="N180" s="131" t="str">
        <f t="shared" si="156"/>
        <v>нд</v>
      </c>
      <c r="O180" s="131" t="str">
        <f t="shared" si="156"/>
        <v>нд</v>
      </c>
      <c r="P180" s="131" t="str">
        <f t="shared" si="156"/>
        <v>нд</v>
      </c>
      <c r="Q180" s="131" t="str">
        <f t="shared" si="156"/>
        <v>нд</v>
      </c>
      <c r="R180" s="131" t="str">
        <f t="shared" si="156"/>
        <v>нд</v>
      </c>
      <c r="S180" s="131" t="str">
        <f t="shared" si="156"/>
        <v>нд</v>
      </c>
      <c r="T180" s="173" t="str">
        <f t="shared" si="121"/>
        <v>нд</v>
      </c>
      <c r="U180" s="131" t="str">
        <f t="shared" si="156"/>
        <v>нд</v>
      </c>
      <c r="V180" s="173" t="str">
        <f t="shared" si="118"/>
        <v>нд</v>
      </c>
      <c r="W180" s="50" t="s">
        <v>383</v>
      </c>
      <c r="X180" s="62"/>
    </row>
    <row r="181" spans="1:25" ht="19.5" customHeight="1" x14ac:dyDescent="0.25">
      <c r="A181" s="42" t="s">
        <v>25</v>
      </c>
      <c r="B181" s="42" t="s">
        <v>25</v>
      </c>
      <c r="C181" s="42" t="s">
        <v>25</v>
      </c>
      <c r="D181" s="42" t="s">
        <v>25</v>
      </c>
      <c r="E181" s="137" t="s">
        <v>25</v>
      </c>
      <c r="F181" s="137" t="s">
        <v>25</v>
      </c>
      <c r="G181" s="137" t="s">
        <v>25</v>
      </c>
      <c r="H181" s="137" t="s">
        <v>25</v>
      </c>
      <c r="I181" s="137" t="s">
        <v>25</v>
      </c>
      <c r="J181" s="137" t="s">
        <v>25</v>
      </c>
      <c r="K181" s="137" t="s">
        <v>25</v>
      </c>
      <c r="L181" s="137" t="s">
        <v>25</v>
      </c>
      <c r="M181" s="137" t="s">
        <v>25</v>
      </c>
      <c r="N181" s="137" t="s">
        <v>25</v>
      </c>
      <c r="O181" s="137" t="s">
        <v>25</v>
      </c>
      <c r="P181" s="137" t="s">
        <v>25</v>
      </c>
      <c r="Q181" s="137" t="s">
        <v>25</v>
      </c>
      <c r="R181" s="137" t="s">
        <v>25</v>
      </c>
      <c r="S181" s="181" t="str">
        <f>IF(SUM(L181)-SUM(E181)=0,"нд",SUM(L181)-SUM(E181))</f>
        <v>нд</v>
      </c>
      <c r="T181" s="175" t="str">
        <f t="shared" si="121"/>
        <v>нд</v>
      </c>
      <c r="U181" s="181" t="str">
        <f>IF(SUM(M181)-SUM(F181)=0,"нд",SUM(M181)-SUM(F181))</f>
        <v>нд</v>
      </c>
      <c r="V181" s="176" t="str">
        <f t="shared" si="118"/>
        <v>нд</v>
      </c>
      <c r="W181" s="42" t="s">
        <v>25</v>
      </c>
    </row>
    <row r="182" spans="1:25" ht="62.45" customHeight="1" x14ac:dyDescent="0.25">
      <c r="A182" s="45" t="s">
        <v>336</v>
      </c>
      <c r="B182" s="46" t="s">
        <v>337</v>
      </c>
      <c r="C182" s="47" t="s">
        <v>24</v>
      </c>
      <c r="D182" s="119">
        <f>IF(NOT(SUM(D183,D188)=0),SUM(D183,D188),"нд")</f>
        <v>9.2140000000000004</v>
      </c>
      <c r="E182" s="130" t="str">
        <f t="shared" ref="E182:S182" si="157">IF(NOT(SUM(E183,E188)=0),SUM(E183,E188),"нд")</f>
        <v>нд</v>
      </c>
      <c r="F182" s="130" t="str">
        <f t="shared" si="157"/>
        <v>нд</v>
      </c>
      <c r="G182" s="130" t="str">
        <f t="shared" si="157"/>
        <v>нд</v>
      </c>
      <c r="H182" s="130" t="str">
        <f t="shared" si="157"/>
        <v>нд</v>
      </c>
      <c r="I182" s="130" t="str">
        <f t="shared" si="157"/>
        <v>нд</v>
      </c>
      <c r="J182" s="130" t="str">
        <f t="shared" si="157"/>
        <v>нд</v>
      </c>
      <c r="K182" s="130" t="str">
        <f t="shared" si="157"/>
        <v>нд</v>
      </c>
      <c r="L182" s="130" t="str">
        <f t="shared" si="157"/>
        <v>нд</v>
      </c>
      <c r="M182" s="130" t="str">
        <f t="shared" si="157"/>
        <v>нд</v>
      </c>
      <c r="N182" s="130" t="str">
        <f t="shared" si="157"/>
        <v>нд</v>
      </c>
      <c r="O182" s="130" t="str">
        <f t="shared" si="157"/>
        <v>нд</v>
      </c>
      <c r="P182" s="130" t="str">
        <f t="shared" si="157"/>
        <v>нд</v>
      </c>
      <c r="Q182" s="130" t="str">
        <f t="shared" si="157"/>
        <v>нд</v>
      </c>
      <c r="R182" s="130" t="str">
        <f t="shared" si="157"/>
        <v>нд</v>
      </c>
      <c r="S182" s="130" t="str">
        <f t="shared" si="157"/>
        <v>нд</v>
      </c>
      <c r="T182" s="172" t="str">
        <f t="shared" si="121"/>
        <v>нд</v>
      </c>
      <c r="U182" s="130" t="str">
        <f t="shared" ref="U182" si="158">IF(NOT(SUM(U183,U188)=0),SUM(U183,U188),"нд")</f>
        <v>нд</v>
      </c>
      <c r="V182" s="172" t="str">
        <f t="shared" si="118"/>
        <v>нд</v>
      </c>
      <c r="W182" s="47" t="s">
        <v>383</v>
      </c>
    </row>
    <row r="183" spans="1:25" ht="26.25" customHeight="1" x14ac:dyDescent="0.25">
      <c r="A183" s="36" t="s">
        <v>338</v>
      </c>
      <c r="B183" s="39" t="s">
        <v>66</v>
      </c>
      <c r="C183" s="38" t="s">
        <v>24</v>
      </c>
      <c r="D183" s="75">
        <f t="shared" ref="D183" si="159">IF(NOT(SUM(D184:D187)=0),SUM(D184:D187),"нд")</f>
        <v>3.1139999999999999</v>
      </c>
      <c r="E183" s="134" t="str">
        <f t="shared" ref="E183:S183" si="160">IF(NOT(SUM(E184:E187)=0),SUM(E184:E187),"нд")</f>
        <v>нд</v>
      </c>
      <c r="F183" s="134" t="str">
        <f t="shared" si="160"/>
        <v>нд</v>
      </c>
      <c r="G183" s="134" t="str">
        <f t="shared" si="160"/>
        <v>нд</v>
      </c>
      <c r="H183" s="134" t="str">
        <f t="shared" si="160"/>
        <v>нд</v>
      </c>
      <c r="I183" s="134" t="str">
        <f t="shared" si="160"/>
        <v>нд</v>
      </c>
      <c r="J183" s="134" t="str">
        <f t="shared" si="160"/>
        <v>нд</v>
      </c>
      <c r="K183" s="134" t="str">
        <f t="shared" si="160"/>
        <v>нд</v>
      </c>
      <c r="L183" s="134" t="str">
        <f t="shared" si="160"/>
        <v>нд</v>
      </c>
      <c r="M183" s="134" t="str">
        <f t="shared" si="160"/>
        <v>нд</v>
      </c>
      <c r="N183" s="134" t="str">
        <f t="shared" si="160"/>
        <v>нд</v>
      </c>
      <c r="O183" s="134" t="str">
        <f t="shared" si="160"/>
        <v>нд</v>
      </c>
      <c r="P183" s="134" t="str">
        <f t="shared" si="160"/>
        <v>нд</v>
      </c>
      <c r="Q183" s="134" t="str">
        <f t="shared" si="160"/>
        <v>нд</v>
      </c>
      <c r="R183" s="134" t="str">
        <f t="shared" si="160"/>
        <v>нд</v>
      </c>
      <c r="S183" s="134" t="str">
        <f t="shared" si="160"/>
        <v>нд</v>
      </c>
      <c r="T183" s="77" t="str">
        <f t="shared" si="121"/>
        <v>нд</v>
      </c>
      <c r="U183" s="134" t="str">
        <f t="shared" ref="U183" si="161">IF(NOT(SUM(U184:U187)=0),SUM(U184:U187),"нд")</f>
        <v>нд</v>
      </c>
      <c r="V183" s="77" t="str">
        <f t="shared" si="118"/>
        <v>нд</v>
      </c>
      <c r="W183" s="38" t="s">
        <v>383</v>
      </c>
    </row>
    <row r="184" spans="1:25" ht="46.9" customHeight="1" x14ac:dyDescent="0.25">
      <c r="A184" s="31" t="s">
        <v>339</v>
      </c>
      <c r="B184" s="54" t="s">
        <v>469</v>
      </c>
      <c r="C184" s="40" t="s">
        <v>144</v>
      </c>
      <c r="D184" s="40">
        <v>3.1139999999999999</v>
      </c>
      <c r="E184" s="133" t="s">
        <v>25</v>
      </c>
      <c r="F184" s="133" t="s">
        <v>25</v>
      </c>
      <c r="G184" s="133" t="s">
        <v>25</v>
      </c>
      <c r="H184" s="133" t="s">
        <v>25</v>
      </c>
      <c r="I184" s="133" t="s">
        <v>25</v>
      </c>
      <c r="J184" s="133" t="s">
        <v>25</v>
      </c>
      <c r="K184" s="133" t="s">
        <v>25</v>
      </c>
      <c r="L184" s="142" t="s">
        <v>25</v>
      </c>
      <c r="M184" s="133" t="s">
        <v>25</v>
      </c>
      <c r="N184" s="133" t="s">
        <v>25</v>
      </c>
      <c r="O184" s="133" t="s">
        <v>25</v>
      </c>
      <c r="P184" s="133" t="s">
        <v>25</v>
      </c>
      <c r="Q184" s="133" t="s">
        <v>25</v>
      </c>
      <c r="R184" s="133" t="s">
        <v>25</v>
      </c>
      <c r="S184" s="181" t="str">
        <f t="shared" ref="S184:S187" si="162">IF(SUM(L184)-SUM(E184)=0,"нд",SUM(L184)-SUM(E184))</f>
        <v>нд</v>
      </c>
      <c r="T184" s="175" t="str">
        <f t="shared" si="121"/>
        <v>нд</v>
      </c>
      <c r="U184" s="181" t="str">
        <f t="shared" ref="U184:U187" si="163">IF(SUM(M184)-SUM(F184)=0,"нд",SUM(M184)-SUM(F184))</f>
        <v>нд</v>
      </c>
      <c r="V184" s="176" t="str">
        <f t="shared" si="118"/>
        <v>нд</v>
      </c>
      <c r="W184" s="40" t="s">
        <v>25</v>
      </c>
    </row>
    <row r="185" spans="1:25" ht="47.25" x14ac:dyDescent="0.25">
      <c r="A185" s="107" t="s">
        <v>340</v>
      </c>
      <c r="B185" s="108" t="s">
        <v>145</v>
      </c>
      <c r="C185" s="109" t="s">
        <v>146</v>
      </c>
      <c r="D185" s="40" t="s">
        <v>25</v>
      </c>
      <c r="E185" s="157" t="s">
        <v>25</v>
      </c>
      <c r="F185" s="143" t="s">
        <v>25</v>
      </c>
      <c r="G185" s="157" t="s">
        <v>25</v>
      </c>
      <c r="H185" s="157" t="s">
        <v>25</v>
      </c>
      <c r="I185" s="157" t="s">
        <v>25</v>
      </c>
      <c r="J185" s="157" t="s">
        <v>25</v>
      </c>
      <c r="K185" s="143" t="s">
        <v>25</v>
      </c>
      <c r="L185" s="143" t="s">
        <v>25</v>
      </c>
      <c r="M185" s="157" t="s">
        <v>25</v>
      </c>
      <c r="N185" s="157" t="s">
        <v>25</v>
      </c>
      <c r="O185" s="143" t="s">
        <v>25</v>
      </c>
      <c r="P185" s="157" t="s">
        <v>25</v>
      </c>
      <c r="Q185" s="143" t="s">
        <v>25</v>
      </c>
      <c r="R185" s="157" t="s">
        <v>25</v>
      </c>
      <c r="S185" s="181" t="str">
        <f t="shared" si="162"/>
        <v>нд</v>
      </c>
      <c r="T185" s="175" t="str">
        <f t="shared" si="121"/>
        <v>нд</v>
      </c>
      <c r="U185" s="181" t="str">
        <f t="shared" si="163"/>
        <v>нд</v>
      </c>
      <c r="V185" s="176" t="str">
        <f t="shared" si="118"/>
        <v>нд</v>
      </c>
      <c r="W185" s="109" t="s">
        <v>25</v>
      </c>
    </row>
    <row r="186" spans="1:25" ht="15.75" customHeight="1" x14ac:dyDescent="0.25">
      <c r="A186" s="31" t="s">
        <v>341</v>
      </c>
      <c r="B186" s="54" t="s">
        <v>147</v>
      </c>
      <c r="C186" s="55" t="s">
        <v>148</v>
      </c>
      <c r="D186" s="40" t="s">
        <v>25</v>
      </c>
      <c r="E186" s="147" t="s">
        <v>25</v>
      </c>
      <c r="F186" s="133" t="s">
        <v>25</v>
      </c>
      <c r="G186" s="147" t="s">
        <v>25</v>
      </c>
      <c r="H186" s="147" t="s">
        <v>25</v>
      </c>
      <c r="I186" s="147" t="s">
        <v>25</v>
      </c>
      <c r="J186" s="147" t="s">
        <v>25</v>
      </c>
      <c r="K186" s="133" t="s">
        <v>25</v>
      </c>
      <c r="L186" s="142" t="s">
        <v>25</v>
      </c>
      <c r="M186" s="147" t="s">
        <v>25</v>
      </c>
      <c r="N186" s="147" t="s">
        <v>25</v>
      </c>
      <c r="O186" s="133" t="s">
        <v>25</v>
      </c>
      <c r="P186" s="147" t="s">
        <v>25</v>
      </c>
      <c r="Q186" s="133" t="s">
        <v>25</v>
      </c>
      <c r="R186" s="147" t="s">
        <v>25</v>
      </c>
      <c r="S186" s="181" t="str">
        <f t="shared" si="162"/>
        <v>нд</v>
      </c>
      <c r="T186" s="175" t="str">
        <f t="shared" si="121"/>
        <v>нд</v>
      </c>
      <c r="U186" s="181" t="str">
        <f t="shared" si="163"/>
        <v>нд</v>
      </c>
      <c r="V186" s="176" t="str">
        <f t="shared" si="118"/>
        <v>нд</v>
      </c>
      <c r="W186" s="55" t="s">
        <v>25</v>
      </c>
      <c r="Y186" s="62"/>
    </row>
    <row r="187" spans="1:25" ht="62.45" customHeight="1" x14ac:dyDescent="0.25">
      <c r="A187" s="107" t="s">
        <v>342</v>
      </c>
      <c r="B187" s="108" t="s">
        <v>343</v>
      </c>
      <c r="C187" s="109" t="s">
        <v>344</v>
      </c>
      <c r="D187" s="40" t="s">
        <v>25</v>
      </c>
      <c r="E187" s="147" t="s">
        <v>25</v>
      </c>
      <c r="F187" s="133" t="s">
        <v>25</v>
      </c>
      <c r="G187" s="147" t="s">
        <v>25</v>
      </c>
      <c r="H187" s="147" t="s">
        <v>25</v>
      </c>
      <c r="I187" s="133" t="s">
        <v>25</v>
      </c>
      <c r="J187" s="147" t="s">
        <v>25</v>
      </c>
      <c r="K187" s="133" t="s">
        <v>25</v>
      </c>
      <c r="L187" s="142" t="s">
        <v>25</v>
      </c>
      <c r="M187" s="147" t="s">
        <v>25</v>
      </c>
      <c r="N187" s="147" t="s">
        <v>25</v>
      </c>
      <c r="O187" s="133" t="s">
        <v>25</v>
      </c>
      <c r="P187" s="147" t="s">
        <v>25</v>
      </c>
      <c r="Q187" s="133" t="s">
        <v>25</v>
      </c>
      <c r="R187" s="147" t="s">
        <v>25</v>
      </c>
      <c r="S187" s="181" t="str">
        <f t="shared" si="162"/>
        <v>нд</v>
      </c>
      <c r="T187" s="175" t="str">
        <f t="shared" si="121"/>
        <v>нд</v>
      </c>
      <c r="U187" s="181" t="str">
        <f t="shared" si="163"/>
        <v>нд</v>
      </c>
      <c r="V187" s="176" t="str">
        <f t="shared" si="118"/>
        <v>нд</v>
      </c>
      <c r="W187" s="109" t="s">
        <v>25</v>
      </c>
    </row>
    <row r="188" spans="1:25" ht="47.25" customHeight="1" x14ac:dyDescent="0.25">
      <c r="A188" s="60" t="s">
        <v>345</v>
      </c>
      <c r="B188" s="29" t="s">
        <v>30</v>
      </c>
      <c r="C188" s="24" t="s">
        <v>24</v>
      </c>
      <c r="D188" s="24">
        <f t="shared" ref="D188" si="164">IF(NOT(SUM(D189)=0),SUM(D189),"нд")</f>
        <v>6.1000000000000005</v>
      </c>
      <c r="E188" s="139" t="str">
        <f t="shared" ref="E188:U188" si="165">IF(NOT(SUM(E189)=0),SUM(E189),"нд")</f>
        <v>нд</v>
      </c>
      <c r="F188" s="139" t="str">
        <f t="shared" si="165"/>
        <v>нд</v>
      </c>
      <c r="G188" s="139" t="str">
        <f t="shared" si="165"/>
        <v>нд</v>
      </c>
      <c r="H188" s="139" t="str">
        <f t="shared" si="165"/>
        <v>нд</v>
      </c>
      <c r="I188" s="139" t="str">
        <f t="shared" si="165"/>
        <v>нд</v>
      </c>
      <c r="J188" s="139" t="str">
        <f t="shared" si="165"/>
        <v>нд</v>
      </c>
      <c r="K188" s="139" t="str">
        <f t="shared" si="165"/>
        <v>нд</v>
      </c>
      <c r="L188" s="139" t="str">
        <f t="shared" si="165"/>
        <v>нд</v>
      </c>
      <c r="M188" s="139" t="str">
        <f t="shared" si="165"/>
        <v>нд</v>
      </c>
      <c r="N188" s="139" t="str">
        <f t="shared" si="165"/>
        <v>нд</v>
      </c>
      <c r="O188" s="139" t="str">
        <f t="shared" si="165"/>
        <v>нд</v>
      </c>
      <c r="P188" s="139" t="str">
        <f t="shared" si="165"/>
        <v>нд</v>
      </c>
      <c r="Q188" s="139" t="str">
        <f t="shared" si="165"/>
        <v>нд</v>
      </c>
      <c r="R188" s="139" t="str">
        <f t="shared" si="165"/>
        <v>нд</v>
      </c>
      <c r="S188" s="139" t="str">
        <f t="shared" si="165"/>
        <v>нд</v>
      </c>
      <c r="T188" s="170" t="str">
        <f t="shared" si="121"/>
        <v>нд</v>
      </c>
      <c r="U188" s="139" t="str">
        <f t="shared" si="165"/>
        <v>нд</v>
      </c>
      <c r="V188" s="170" t="str">
        <f t="shared" si="118"/>
        <v>нд</v>
      </c>
      <c r="W188" s="24" t="s">
        <v>383</v>
      </c>
    </row>
    <row r="189" spans="1:25" ht="47.25" x14ac:dyDescent="0.25">
      <c r="A189" s="31" t="s">
        <v>346</v>
      </c>
      <c r="B189" s="54" t="s">
        <v>347</v>
      </c>
      <c r="C189" s="33" t="s">
        <v>348</v>
      </c>
      <c r="D189" s="40">
        <f>5.833+0.267</f>
        <v>6.1000000000000005</v>
      </c>
      <c r="E189" s="67" t="s">
        <v>25</v>
      </c>
      <c r="F189" s="135" t="s">
        <v>25</v>
      </c>
      <c r="G189" s="67" t="s">
        <v>25</v>
      </c>
      <c r="H189" s="67" t="s">
        <v>25</v>
      </c>
      <c r="I189" s="67" t="s">
        <v>25</v>
      </c>
      <c r="J189" s="67" t="s">
        <v>25</v>
      </c>
      <c r="K189" s="135" t="s">
        <v>25</v>
      </c>
      <c r="L189" s="158" t="s">
        <v>25</v>
      </c>
      <c r="M189" s="67" t="s">
        <v>25</v>
      </c>
      <c r="N189" s="67" t="s">
        <v>25</v>
      </c>
      <c r="O189" s="135" t="s">
        <v>25</v>
      </c>
      <c r="P189" s="67" t="s">
        <v>25</v>
      </c>
      <c r="Q189" s="135" t="s">
        <v>25</v>
      </c>
      <c r="R189" s="67" t="s">
        <v>25</v>
      </c>
      <c r="S189" s="181" t="str">
        <f>IF(SUM(L189)-SUM(E189)=0,"нд",SUM(L189)-SUM(E189))</f>
        <v>нд</v>
      </c>
      <c r="T189" s="175" t="str">
        <f t="shared" si="121"/>
        <v>нд</v>
      </c>
      <c r="U189" s="181" t="str">
        <f>IF(SUM(M189)-SUM(F189)=0,"нд",SUM(M189)-SUM(F189))</f>
        <v>нд</v>
      </c>
      <c r="V189" s="176" t="str">
        <f t="shared" si="118"/>
        <v>нд</v>
      </c>
      <c r="W189" s="33" t="s">
        <v>25</v>
      </c>
    </row>
    <row r="190" spans="1:25" ht="47.25" x14ac:dyDescent="0.25">
      <c r="A190" s="45" t="s">
        <v>349</v>
      </c>
      <c r="B190" s="46" t="s">
        <v>350</v>
      </c>
      <c r="C190" s="47" t="s">
        <v>24</v>
      </c>
      <c r="D190" s="119" t="str">
        <f t="shared" ref="D190" si="166">IF(NOT(SUM(D191)=0),SUM(D191),"нд")</f>
        <v>нд</v>
      </c>
      <c r="E190" s="130" t="str">
        <f t="shared" ref="E190:U190" si="167">IF(NOT(SUM(E191)=0),SUM(E191),"нд")</f>
        <v>нд</v>
      </c>
      <c r="F190" s="130" t="str">
        <f t="shared" si="167"/>
        <v>нд</v>
      </c>
      <c r="G190" s="130" t="str">
        <f t="shared" si="167"/>
        <v>нд</v>
      </c>
      <c r="H190" s="130" t="str">
        <f t="shared" si="167"/>
        <v>нд</v>
      </c>
      <c r="I190" s="130" t="str">
        <f t="shared" si="167"/>
        <v>нд</v>
      </c>
      <c r="J190" s="130" t="str">
        <f t="shared" si="167"/>
        <v>нд</v>
      </c>
      <c r="K190" s="130" t="str">
        <f t="shared" si="167"/>
        <v>нд</v>
      </c>
      <c r="L190" s="130" t="str">
        <f t="shared" si="167"/>
        <v>нд</v>
      </c>
      <c r="M190" s="130" t="str">
        <f t="shared" si="167"/>
        <v>нд</v>
      </c>
      <c r="N190" s="130" t="str">
        <f t="shared" si="167"/>
        <v>нд</v>
      </c>
      <c r="O190" s="130" t="str">
        <f t="shared" si="167"/>
        <v>нд</v>
      </c>
      <c r="P190" s="130" t="str">
        <f t="shared" si="167"/>
        <v>нд</v>
      </c>
      <c r="Q190" s="130" t="str">
        <f t="shared" si="167"/>
        <v>нд</v>
      </c>
      <c r="R190" s="130" t="str">
        <f t="shared" si="167"/>
        <v>нд</v>
      </c>
      <c r="S190" s="130" t="str">
        <f t="shared" si="167"/>
        <v>нд</v>
      </c>
      <c r="T190" s="172" t="str">
        <f t="shared" si="121"/>
        <v>нд</v>
      </c>
      <c r="U190" s="130" t="str">
        <f t="shared" si="167"/>
        <v>нд</v>
      </c>
      <c r="V190" s="172" t="str">
        <f t="shared" si="118"/>
        <v>нд</v>
      </c>
      <c r="W190" s="47" t="s">
        <v>383</v>
      </c>
    </row>
    <row r="191" spans="1:25" x14ac:dyDescent="0.25">
      <c r="A191" s="42" t="s">
        <v>25</v>
      </c>
      <c r="B191" s="42" t="s">
        <v>25</v>
      </c>
      <c r="C191" s="42" t="s">
        <v>25</v>
      </c>
      <c r="D191" s="42" t="s">
        <v>25</v>
      </c>
      <c r="E191" s="137" t="s">
        <v>25</v>
      </c>
      <c r="F191" s="137" t="s">
        <v>25</v>
      </c>
      <c r="G191" s="137" t="s">
        <v>25</v>
      </c>
      <c r="H191" s="137" t="s">
        <v>25</v>
      </c>
      <c r="I191" s="137" t="s">
        <v>25</v>
      </c>
      <c r="J191" s="137" t="s">
        <v>25</v>
      </c>
      <c r="K191" s="137" t="s">
        <v>25</v>
      </c>
      <c r="L191" s="137" t="s">
        <v>25</v>
      </c>
      <c r="M191" s="137" t="s">
        <v>25</v>
      </c>
      <c r="N191" s="137" t="s">
        <v>25</v>
      </c>
      <c r="O191" s="137" t="s">
        <v>25</v>
      </c>
      <c r="P191" s="137" t="s">
        <v>25</v>
      </c>
      <c r="Q191" s="137" t="s">
        <v>25</v>
      </c>
      <c r="R191" s="137" t="s">
        <v>25</v>
      </c>
      <c r="S191" s="181" t="str">
        <f>IF(SUM(L191)-SUM(E191)=0,"нд",SUM(L191)-SUM(E191))</f>
        <v>нд</v>
      </c>
      <c r="T191" s="175" t="str">
        <f t="shared" si="121"/>
        <v>нд</v>
      </c>
      <c r="U191" s="181" t="str">
        <f>IF(SUM(M191)-SUM(F191)=0,"нд",SUM(M191)-SUM(F191))</f>
        <v>нд</v>
      </c>
      <c r="V191" s="176" t="str">
        <f t="shared" si="118"/>
        <v>нд</v>
      </c>
      <c r="W191" s="42" t="s">
        <v>25</v>
      </c>
    </row>
    <row r="192" spans="1:25" ht="15.75" customHeight="1" x14ac:dyDescent="0.25">
      <c r="A192" s="45" t="s">
        <v>351</v>
      </c>
      <c r="B192" s="46" t="s">
        <v>352</v>
      </c>
      <c r="C192" s="47" t="s">
        <v>24</v>
      </c>
      <c r="D192" s="119">
        <f t="shared" ref="D192:S192" si="168">IF(NOT(SUM(D193,D210)=0),SUM(D193,D210),"нд")</f>
        <v>14.702999999999999</v>
      </c>
      <c r="E192" s="130" t="str">
        <f t="shared" si="168"/>
        <v>нд</v>
      </c>
      <c r="F192" s="130" t="str">
        <f t="shared" si="168"/>
        <v>нд</v>
      </c>
      <c r="G192" s="130" t="str">
        <f t="shared" si="168"/>
        <v>нд</v>
      </c>
      <c r="H192" s="130" t="str">
        <f t="shared" si="168"/>
        <v>нд</v>
      </c>
      <c r="I192" s="130" t="str">
        <f t="shared" si="168"/>
        <v>нд</v>
      </c>
      <c r="J192" s="130" t="str">
        <f t="shared" si="168"/>
        <v>нд</v>
      </c>
      <c r="K192" s="130" t="str">
        <f t="shared" si="168"/>
        <v>нд</v>
      </c>
      <c r="L192" s="130" t="str">
        <f t="shared" si="168"/>
        <v>нд</v>
      </c>
      <c r="M192" s="130" t="str">
        <f t="shared" si="168"/>
        <v>нд</v>
      </c>
      <c r="N192" s="130" t="str">
        <f t="shared" si="168"/>
        <v>нд</v>
      </c>
      <c r="O192" s="130" t="str">
        <f t="shared" si="168"/>
        <v>нд</v>
      </c>
      <c r="P192" s="130" t="str">
        <f t="shared" si="168"/>
        <v>нд</v>
      </c>
      <c r="Q192" s="130" t="str">
        <f t="shared" si="168"/>
        <v>нд</v>
      </c>
      <c r="R192" s="130" t="str">
        <f t="shared" si="168"/>
        <v>нд</v>
      </c>
      <c r="S192" s="130" t="str">
        <f t="shared" si="168"/>
        <v>нд</v>
      </c>
      <c r="T192" s="172" t="str">
        <f t="shared" si="121"/>
        <v>нд</v>
      </c>
      <c r="U192" s="130" t="str">
        <f t="shared" ref="U192" si="169">IF(NOT(SUM(U193,U210)=0),SUM(U193,U210),"нд")</f>
        <v>нд</v>
      </c>
      <c r="V192" s="172" t="str">
        <f t="shared" si="118"/>
        <v>нд</v>
      </c>
      <c r="W192" s="47" t="s">
        <v>383</v>
      </c>
    </row>
    <row r="193" spans="1:23" ht="31.15" customHeight="1" x14ac:dyDescent="0.25">
      <c r="A193" s="48" t="s">
        <v>353</v>
      </c>
      <c r="B193" s="49" t="s">
        <v>354</v>
      </c>
      <c r="C193" s="50" t="s">
        <v>24</v>
      </c>
      <c r="D193" s="120">
        <f t="shared" ref="D193:S193" si="170">IF(NOT(SUM(D194,D205)=0),SUM(D194,D205),"нд")</f>
        <v>2.3760000000000003</v>
      </c>
      <c r="E193" s="131" t="str">
        <f t="shared" si="170"/>
        <v>нд</v>
      </c>
      <c r="F193" s="131" t="str">
        <f t="shared" si="170"/>
        <v>нд</v>
      </c>
      <c r="G193" s="131" t="str">
        <f t="shared" si="170"/>
        <v>нд</v>
      </c>
      <c r="H193" s="131" t="str">
        <f t="shared" si="170"/>
        <v>нд</v>
      </c>
      <c r="I193" s="131" t="str">
        <f t="shared" si="170"/>
        <v>нд</v>
      </c>
      <c r="J193" s="131" t="str">
        <f t="shared" si="170"/>
        <v>нд</v>
      </c>
      <c r="K193" s="131" t="str">
        <f t="shared" si="170"/>
        <v>нд</v>
      </c>
      <c r="L193" s="131" t="str">
        <f t="shared" si="170"/>
        <v>нд</v>
      </c>
      <c r="M193" s="131" t="str">
        <f t="shared" si="170"/>
        <v>нд</v>
      </c>
      <c r="N193" s="131" t="str">
        <f t="shared" si="170"/>
        <v>нд</v>
      </c>
      <c r="O193" s="131" t="str">
        <f t="shared" si="170"/>
        <v>нд</v>
      </c>
      <c r="P193" s="131" t="str">
        <f t="shared" si="170"/>
        <v>нд</v>
      </c>
      <c r="Q193" s="131" t="str">
        <f t="shared" si="170"/>
        <v>нд</v>
      </c>
      <c r="R193" s="131" t="str">
        <f t="shared" si="170"/>
        <v>нд</v>
      </c>
      <c r="S193" s="131" t="str">
        <f t="shared" si="170"/>
        <v>нд</v>
      </c>
      <c r="T193" s="173" t="str">
        <f t="shared" si="121"/>
        <v>нд</v>
      </c>
      <c r="U193" s="131" t="str">
        <f t="shared" ref="U193" si="171">IF(NOT(SUM(U194,U205)=0),SUM(U194,U205),"нд")</f>
        <v>нд</v>
      </c>
      <c r="V193" s="173" t="str">
        <f t="shared" si="118"/>
        <v>нд</v>
      </c>
      <c r="W193" s="50" t="s">
        <v>383</v>
      </c>
    </row>
    <row r="194" spans="1:23" x14ac:dyDescent="0.25">
      <c r="A194" s="28" t="s">
        <v>355</v>
      </c>
      <c r="B194" s="29" t="s">
        <v>30</v>
      </c>
      <c r="C194" s="24" t="s">
        <v>24</v>
      </c>
      <c r="D194" s="24">
        <f t="shared" ref="D194" si="172">IF(NOT(SUM(D195:D204)=0),SUM(D195:D204),"нд")</f>
        <v>1.5270000000000001</v>
      </c>
      <c r="E194" s="139" t="str">
        <f t="shared" ref="E194:S194" si="173">IF(NOT(SUM(E195:E204)=0),SUM(E195:E204),"нд")</f>
        <v>нд</v>
      </c>
      <c r="F194" s="139" t="str">
        <f t="shared" si="173"/>
        <v>нд</v>
      </c>
      <c r="G194" s="139" t="str">
        <f t="shared" si="173"/>
        <v>нд</v>
      </c>
      <c r="H194" s="139" t="str">
        <f t="shared" si="173"/>
        <v>нд</v>
      </c>
      <c r="I194" s="139" t="str">
        <f t="shared" si="173"/>
        <v>нд</v>
      </c>
      <c r="J194" s="139" t="str">
        <f t="shared" si="173"/>
        <v>нд</v>
      </c>
      <c r="K194" s="139" t="str">
        <f t="shared" si="173"/>
        <v>нд</v>
      </c>
      <c r="L194" s="139" t="str">
        <f t="shared" si="173"/>
        <v>нд</v>
      </c>
      <c r="M194" s="139" t="str">
        <f t="shared" si="173"/>
        <v>нд</v>
      </c>
      <c r="N194" s="139" t="str">
        <f t="shared" si="173"/>
        <v>нд</v>
      </c>
      <c r="O194" s="139" t="str">
        <f t="shared" si="173"/>
        <v>нд</v>
      </c>
      <c r="P194" s="139" t="str">
        <f t="shared" si="173"/>
        <v>нд</v>
      </c>
      <c r="Q194" s="139" t="str">
        <f t="shared" si="173"/>
        <v>нд</v>
      </c>
      <c r="R194" s="139" t="str">
        <f t="shared" si="173"/>
        <v>нд</v>
      </c>
      <c r="S194" s="139" t="str">
        <f t="shared" si="173"/>
        <v>нд</v>
      </c>
      <c r="T194" s="170" t="str">
        <f t="shared" si="121"/>
        <v>нд</v>
      </c>
      <c r="U194" s="139" t="str">
        <f t="shared" ref="U194" si="174">IF(NOT(SUM(U195:U204)=0),SUM(U195:U204),"нд")</f>
        <v>нд</v>
      </c>
      <c r="V194" s="170" t="str">
        <f t="shared" si="118"/>
        <v>нд</v>
      </c>
      <c r="W194" s="24" t="s">
        <v>383</v>
      </c>
    </row>
    <row r="195" spans="1:23" ht="31.5" x14ac:dyDescent="0.25">
      <c r="A195" s="61" t="s">
        <v>356</v>
      </c>
      <c r="B195" s="35" t="s">
        <v>100</v>
      </c>
      <c r="C195" s="33" t="s">
        <v>101</v>
      </c>
      <c r="D195" s="40">
        <v>2.1999999999999999E-2</v>
      </c>
      <c r="E195" s="67" t="s">
        <v>25</v>
      </c>
      <c r="F195" s="135" t="s">
        <v>25</v>
      </c>
      <c r="G195" s="67" t="s">
        <v>25</v>
      </c>
      <c r="H195" s="67" t="s">
        <v>25</v>
      </c>
      <c r="I195" s="67" t="s">
        <v>25</v>
      </c>
      <c r="J195" s="67" t="s">
        <v>25</v>
      </c>
      <c r="K195" s="135" t="s">
        <v>25</v>
      </c>
      <c r="L195" s="135" t="s">
        <v>25</v>
      </c>
      <c r="M195" s="67" t="s">
        <v>25</v>
      </c>
      <c r="N195" s="67" t="s">
        <v>25</v>
      </c>
      <c r="O195" s="135" t="s">
        <v>25</v>
      </c>
      <c r="P195" s="67" t="s">
        <v>25</v>
      </c>
      <c r="Q195" s="135" t="s">
        <v>25</v>
      </c>
      <c r="R195" s="67" t="s">
        <v>25</v>
      </c>
      <c r="S195" s="181" t="str">
        <f t="shared" ref="S195:S204" si="175">IF(SUM(L195)-SUM(E195)=0,"нд",SUM(L195)-SUM(E195))</f>
        <v>нд</v>
      </c>
      <c r="T195" s="175" t="str">
        <f t="shared" si="121"/>
        <v>нд</v>
      </c>
      <c r="U195" s="181" t="str">
        <f t="shared" ref="U195:U204" si="176">IF(SUM(M195)-SUM(F195)=0,"нд",SUM(M195)-SUM(F195))</f>
        <v>нд</v>
      </c>
      <c r="V195" s="176" t="str">
        <f t="shared" si="118"/>
        <v>нд</v>
      </c>
      <c r="W195" s="33" t="s">
        <v>25</v>
      </c>
    </row>
    <row r="196" spans="1:23" s="65" customFormat="1" ht="31.15" customHeight="1" x14ac:dyDescent="0.25">
      <c r="A196" s="61" t="s">
        <v>357</v>
      </c>
      <c r="B196" s="35" t="s">
        <v>102</v>
      </c>
      <c r="C196" s="33" t="s">
        <v>103</v>
      </c>
      <c r="D196" s="40" t="s">
        <v>25</v>
      </c>
      <c r="E196" s="67" t="s">
        <v>25</v>
      </c>
      <c r="F196" s="135" t="s">
        <v>25</v>
      </c>
      <c r="G196" s="67" t="s">
        <v>25</v>
      </c>
      <c r="H196" s="67" t="s">
        <v>25</v>
      </c>
      <c r="I196" s="67" t="s">
        <v>25</v>
      </c>
      <c r="J196" s="67" t="s">
        <v>25</v>
      </c>
      <c r="K196" s="135" t="s">
        <v>25</v>
      </c>
      <c r="L196" s="165" t="s">
        <v>25</v>
      </c>
      <c r="M196" s="67" t="s">
        <v>25</v>
      </c>
      <c r="N196" s="67" t="s">
        <v>25</v>
      </c>
      <c r="O196" s="135" t="s">
        <v>25</v>
      </c>
      <c r="P196" s="67" t="s">
        <v>25</v>
      </c>
      <c r="Q196" s="135" t="s">
        <v>25</v>
      </c>
      <c r="R196" s="67" t="s">
        <v>25</v>
      </c>
      <c r="S196" s="181" t="str">
        <f t="shared" si="175"/>
        <v>нд</v>
      </c>
      <c r="T196" s="175" t="str">
        <f t="shared" si="121"/>
        <v>нд</v>
      </c>
      <c r="U196" s="181" t="str">
        <f t="shared" si="176"/>
        <v>нд</v>
      </c>
      <c r="V196" s="176" t="str">
        <f t="shared" si="118"/>
        <v>нд</v>
      </c>
      <c r="W196" s="33" t="s">
        <v>25</v>
      </c>
    </row>
    <row r="197" spans="1:23" s="65" customFormat="1" ht="31.5" x14ac:dyDescent="0.25">
      <c r="A197" s="61" t="s">
        <v>358</v>
      </c>
      <c r="B197" s="35" t="s">
        <v>104</v>
      </c>
      <c r="C197" s="33" t="s">
        <v>105</v>
      </c>
      <c r="D197" s="40">
        <v>0.03</v>
      </c>
      <c r="E197" s="67" t="s">
        <v>25</v>
      </c>
      <c r="F197" s="135" t="s">
        <v>25</v>
      </c>
      <c r="G197" s="67" t="s">
        <v>25</v>
      </c>
      <c r="H197" s="67" t="s">
        <v>25</v>
      </c>
      <c r="I197" s="67" t="s">
        <v>25</v>
      </c>
      <c r="J197" s="67" t="s">
        <v>25</v>
      </c>
      <c r="K197" s="135" t="s">
        <v>25</v>
      </c>
      <c r="L197" s="135" t="s">
        <v>25</v>
      </c>
      <c r="M197" s="67" t="s">
        <v>25</v>
      </c>
      <c r="N197" s="67" t="s">
        <v>25</v>
      </c>
      <c r="O197" s="135" t="s">
        <v>25</v>
      </c>
      <c r="P197" s="67" t="s">
        <v>25</v>
      </c>
      <c r="Q197" s="135" t="s">
        <v>25</v>
      </c>
      <c r="R197" s="67" t="s">
        <v>25</v>
      </c>
      <c r="S197" s="181" t="str">
        <f t="shared" si="175"/>
        <v>нд</v>
      </c>
      <c r="T197" s="175" t="str">
        <f t="shared" si="121"/>
        <v>нд</v>
      </c>
      <c r="U197" s="181" t="str">
        <f t="shared" si="176"/>
        <v>нд</v>
      </c>
      <c r="V197" s="176" t="str">
        <f t="shared" si="118"/>
        <v>нд</v>
      </c>
      <c r="W197" s="33" t="s">
        <v>25</v>
      </c>
    </row>
    <row r="198" spans="1:23" s="65" customFormat="1" ht="25.5" customHeight="1" x14ac:dyDescent="0.25">
      <c r="A198" s="61" t="s">
        <v>359</v>
      </c>
      <c r="B198" s="35" t="s">
        <v>106</v>
      </c>
      <c r="C198" s="33" t="s">
        <v>107</v>
      </c>
      <c r="D198" s="40" t="s">
        <v>25</v>
      </c>
      <c r="E198" s="135" t="s">
        <v>25</v>
      </c>
      <c r="F198" s="135" t="s">
        <v>25</v>
      </c>
      <c r="G198" s="135" t="s">
        <v>25</v>
      </c>
      <c r="H198" s="135" t="s">
        <v>25</v>
      </c>
      <c r="I198" s="135" t="s">
        <v>25</v>
      </c>
      <c r="J198" s="135" t="s">
        <v>25</v>
      </c>
      <c r="K198" s="135" t="s">
        <v>25</v>
      </c>
      <c r="L198" s="135" t="s">
        <v>25</v>
      </c>
      <c r="M198" s="135" t="s">
        <v>25</v>
      </c>
      <c r="N198" s="135" t="s">
        <v>25</v>
      </c>
      <c r="O198" s="135" t="s">
        <v>25</v>
      </c>
      <c r="P198" s="135" t="s">
        <v>25</v>
      </c>
      <c r="Q198" s="135" t="s">
        <v>25</v>
      </c>
      <c r="R198" s="135" t="s">
        <v>25</v>
      </c>
      <c r="S198" s="181" t="str">
        <f t="shared" si="175"/>
        <v>нд</v>
      </c>
      <c r="T198" s="175" t="str">
        <f t="shared" si="121"/>
        <v>нд</v>
      </c>
      <c r="U198" s="181" t="str">
        <f t="shared" si="176"/>
        <v>нд</v>
      </c>
      <c r="V198" s="176" t="str">
        <f t="shared" si="118"/>
        <v>нд</v>
      </c>
      <c r="W198" s="33" t="s">
        <v>25</v>
      </c>
    </row>
    <row r="199" spans="1:23" s="65" customFormat="1" ht="31.5" x14ac:dyDescent="0.25">
      <c r="A199" s="61" t="s">
        <v>360</v>
      </c>
      <c r="B199" s="35" t="s">
        <v>108</v>
      </c>
      <c r="C199" s="33" t="s">
        <v>109</v>
      </c>
      <c r="D199" s="40">
        <v>0.22700000000000001</v>
      </c>
      <c r="E199" s="135" t="s">
        <v>25</v>
      </c>
      <c r="F199" s="135" t="s">
        <v>25</v>
      </c>
      <c r="G199" s="158" t="s">
        <v>25</v>
      </c>
      <c r="H199" s="158" t="s">
        <v>25</v>
      </c>
      <c r="I199" s="158" t="s">
        <v>25</v>
      </c>
      <c r="J199" s="158" t="s">
        <v>25</v>
      </c>
      <c r="K199" s="135" t="s">
        <v>25</v>
      </c>
      <c r="L199" s="135" t="s">
        <v>25</v>
      </c>
      <c r="M199" s="158" t="s">
        <v>25</v>
      </c>
      <c r="N199" s="158" t="s">
        <v>25</v>
      </c>
      <c r="O199" s="135" t="s">
        <v>25</v>
      </c>
      <c r="P199" s="158" t="s">
        <v>25</v>
      </c>
      <c r="Q199" s="135" t="s">
        <v>25</v>
      </c>
      <c r="R199" s="158" t="s">
        <v>25</v>
      </c>
      <c r="S199" s="181" t="str">
        <f t="shared" si="175"/>
        <v>нд</v>
      </c>
      <c r="T199" s="175" t="str">
        <f t="shared" si="121"/>
        <v>нд</v>
      </c>
      <c r="U199" s="181" t="str">
        <f t="shared" si="176"/>
        <v>нд</v>
      </c>
      <c r="V199" s="176" t="str">
        <f t="shared" si="118"/>
        <v>нд</v>
      </c>
      <c r="W199" s="33" t="s">
        <v>25</v>
      </c>
    </row>
    <row r="200" spans="1:23" s="65" customFormat="1" ht="31.15" customHeight="1" x14ac:dyDescent="0.25">
      <c r="A200" s="61" t="s">
        <v>361</v>
      </c>
      <c r="B200" s="35" t="s">
        <v>110</v>
      </c>
      <c r="C200" s="33" t="s">
        <v>111</v>
      </c>
      <c r="D200" s="40" t="s">
        <v>25</v>
      </c>
      <c r="E200" s="135" t="s">
        <v>25</v>
      </c>
      <c r="F200" s="135" t="s">
        <v>25</v>
      </c>
      <c r="G200" s="135" t="s">
        <v>25</v>
      </c>
      <c r="H200" s="135" t="s">
        <v>25</v>
      </c>
      <c r="I200" s="135" t="s">
        <v>25</v>
      </c>
      <c r="J200" s="135" t="s">
        <v>25</v>
      </c>
      <c r="K200" s="135" t="s">
        <v>25</v>
      </c>
      <c r="L200" s="135" t="s">
        <v>25</v>
      </c>
      <c r="M200" s="135" t="s">
        <v>25</v>
      </c>
      <c r="N200" s="135" t="s">
        <v>25</v>
      </c>
      <c r="O200" s="135" t="s">
        <v>25</v>
      </c>
      <c r="P200" s="135" t="s">
        <v>25</v>
      </c>
      <c r="Q200" s="135" t="s">
        <v>25</v>
      </c>
      <c r="R200" s="135" t="s">
        <v>25</v>
      </c>
      <c r="S200" s="181" t="str">
        <f t="shared" si="175"/>
        <v>нд</v>
      </c>
      <c r="T200" s="175" t="str">
        <f t="shared" si="121"/>
        <v>нд</v>
      </c>
      <c r="U200" s="181" t="str">
        <f t="shared" si="176"/>
        <v>нд</v>
      </c>
      <c r="V200" s="176" t="str">
        <f t="shared" si="118"/>
        <v>нд</v>
      </c>
      <c r="W200" s="33" t="s">
        <v>25</v>
      </c>
    </row>
    <row r="201" spans="1:23" s="65" customFormat="1" ht="33.75" customHeight="1" x14ac:dyDescent="0.25">
      <c r="A201" s="61" t="s">
        <v>362</v>
      </c>
      <c r="B201" s="35" t="s">
        <v>112</v>
      </c>
      <c r="C201" s="33" t="s">
        <v>113</v>
      </c>
      <c r="D201" s="40">
        <v>0.13100000000000001</v>
      </c>
      <c r="E201" s="135" t="s">
        <v>25</v>
      </c>
      <c r="F201" s="135" t="s">
        <v>25</v>
      </c>
      <c r="G201" s="135" t="s">
        <v>25</v>
      </c>
      <c r="H201" s="135" t="s">
        <v>25</v>
      </c>
      <c r="I201" s="135" t="s">
        <v>25</v>
      </c>
      <c r="J201" s="135" t="s">
        <v>25</v>
      </c>
      <c r="K201" s="135" t="s">
        <v>25</v>
      </c>
      <c r="L201" s="135" t="s">
        <v>25</v>
      </c>
      <c r="M201" s="135" t="s">
        <v>25</v>
      </c>
      <c r="N201" s="135" t="s">
        <v>25</v>
      </c>
      <c r="O201" s="135" t="s">
        <v>25</v>
      </c>
      <c r="P201" s="135" t="s">
        <v>25</v>
      </c>
      <c r="Q201" s="135" t="s">
        <v>25</v>
      </c>
      <c r="R201" s="135" t="s">
        <v>25</v>
      </c>
      <c r="S201" s="181" t="str">
        <f t="shared" si="175"/>
        <v>нд</v>
      </c>
      <c r="T201" s="175" t="str">
        <f t="shared" si="121"/>
        <v>нд</v>
      </c>
      <c r="U201" s="181" t="str">
        <f t="shared" si="176"/>
        <v>нд</v>
      </c>
      <c r="V201" s="176" t="str">
        <f t="shared" si="118"/>
        <v>нд</v>
      </c>
      <c r="W201" s="33" t="s">
        <v>25</v>
      </c>
    </row>
    <row r="202" spans="1:23" s="66" customFormat="1" ht="22.5" customHeight="1" x14ac:dyDescent="0.25">
      <c r="A202" s="61" t="s">
        <v>363</v>
      </c>
      <c r="B202" s="35" t="s">
        <v>114</v>
      </c>
      <c r="C202" s="33" t="s">
        <v>115</v>
      </c>
      <c r="D202" s="40" t="s">
        <v>25</v>
      </c>
      <c r="E202" s="135" t="s">
        <v>25</v>
      </c>
      <c r="F202" s="135" t="s">
        <v>25</v>
      </c>
      <c r="G202" s="135" t="s">
        <v>25</v>
      </c>
      <c r="H202" s="135" t="s">
        <v>25</v>
      </c>
      <c r="I202" s="135" t="s">
        <v>25</v>
      </c>
      <c r="J202" s="135" t="s">
        <v>25</v>
      </c>
      <c r="K202" s="135" t="s">
        <v>25</v>
      </c>
      <c r="L202" s="135" t="s">
        <v>25</v>
      </c>
      <c r="M202" s="135" t="s">
        <v>25</v>
      </c>
      <c r="N202" s="135" t="s">
        <v>25</v>
      </c>
      <c r="O202" s="135" t="s">
        <v>25</v>
      </c>
      <c r="P202" s="135" t="s">
        <v>25</v>
      </c>
      <c r="Q202" s="135" t="s">
        <v>25</v>
      </c>
      <c r="R202" s="135" t="s">
        <v>25</v>
      </c>
      <c r="S202" s="181" t="str">
        <f t="shared" si="175"/>
        <v>нд</v>
      </c>
      <c r="T202" s="175" t="str">
        <f t="shared" si="121"/>
        <v>нд</v>
      </c>
      <c r="U202" s="181" t="str">
        <f t="shared" si="176"/>
        <v>нд</v>
      </c>
      <c r="V202" s="176" t="str">
        <f t="shared" si="118"/>
        <v>нд</v>
      </c>
      <c r="W202" s="33" t="s">
        <v>25</v>
      </c>
    </row>
    <row r="203" spans="1:23" ht="31.15" customHeight="1" x14ac:dyDescent="0.25">
      <c r="A203" s="61" t="s">
        <v>364</v>
      </c>
      <c r="B203" s="32" t="s">
        <v>116</v>
      </c>
      <c r="C203" s="40" t="s">
        <v>117</v>
      </c>
      <c r="D203" s="40" t="s">
        <v>25</v>
      </c>
      <c r="E203" s="135" t="s">
        <v>25</v>
      </c>
      <c r="F203" s="135" t="s">
        <v>25</v>
      </c>
      <c r="G203" s="158" t="s">
        <v>25</v>
      </c>
      <c r="H203" s="158" t="s">
        <v>25</v>
      </c>
      <c r="I203" s="158" t="s">
        <v>25</v>
      </c>
      <c r="J203" s="158" t="s">
        <v>25</v>
      </c>
      <c r="K203" s="135" t="s">
        <v>25</v>
      </c>
      <c r="L203" s="135" t="s">
        <v>25</v>
      </c>
      <c r="M203" s="158" t="s">
        <v>25</v>
      </c>
      <c r="N203" s="158" t="s">
        <v>25</v>
      </c>
      <c r="O203" s="135" t="s">
        <v>25</v>
      </c>
      <c r="P203" s="158" t="s">
        <v>25</v>
      </c>
      <c r="Q203" s="135" t="s">
        <v>25</v>
      </c>
      <c r="R203" s="158" t="s">
        <v>25</v>
      </c>
      <c r="S203" s="181" t="str">
        <f t="shared" si="175"/>
        <v>нд</v>
      </c>
      <c r="T203" s="175" t="str">
        <f t="shared" si="121"/>
        <v>нд</v>
      </c>
      <c r="U203" s="181" t="str">
        <f t="shared" si="176"/>
        <v>нд</v>
      </c>
      <c r="V203" s="176" t="str">
        <f t="shared" si="118"/>
        <v>нд</v>
      </c>
      <c r="W203" s="40" t="s">
        <v>25</v>
      </c>
    </row>
    <row r="204" spans="1:23" ht="31.5" x14ac:dyDescent="0.25">
      <c r="A204" s="110" t="s">
        <v>387</v>
      </c>
      <c r="B204" s="111" t="s">
        <v>388</v>
      </c>
      <c r="C204" s="72" t="s">
        <v>389</v>
      </c>
      <c r="D204" s="40">
        <v>1.117</v>
      </c>
      <c r="E204" s="135" t="s">
        <v>25</v>
      </c>
      <c r="F204" s="133" t="s">
        <v>25</v>
      </c>
      <c r="G204" s="158" t="s">
        <v>25</v>
      </c>
      <c r="H204" s="158" t="s">
        <v>25</v>
      </c>
      <c r="I204" s="158" t="s">
        <v>25</v>
      </c>
      <c r="J204" s="158" t="s">
        <v>25</v>
      </c>
      <c r="K204" s="133" t="s">
        <v>25</v>
      </c>
      <c r="L204" s="135" t="s">
        <v>25</v>
      </c>
      <c r="M204" s="158" t="s">
        <v>25</v>
      </c>
      <c r="N204" s="158" t="s">
        <v>25</v>
      </c>
      <c r="O204" s="133" t="s">
        <v>25</v>
      </c>
      <c r="P204" s="158" t="s">
        <v>25</v>
      </c>
      <c r="Q204" s="133" t="s">
        <v>25</v>
      </c>
      <c r="R204" s="158" t="s">
        <v>25</v>
      </c>
      <c r="S204" s="181" t="str">
        <f t="shared" si="175"/>
        <v>нд</v>
      </c>
      <c r="T204" s="175" t="str">
        <f t="shared" si="121"/>
        <v>нд</v>
      </c>
      <c r="U204" s="181" t="str">
        <f t="shared" si="176"/>
        <v>нд</v>
      </c>
      <c r="V204" s="176" t="str">
        <f t="shared" si="118"/>
        <v>нд</v>
      </c>
      <c r="W204" s="72" t="s">
        <v>25</v>
      </c>
    </row>
    <row r="205" spans="1:23" ht="15.75" customHeight="1" x14ac:dyDescent="0.25">
      <c r="A205" s="36" t="s">
        <v>365</v>
      </c>
      <c r="B205" s="39" t="s">
        <v>66</v>
      </c>
      <c r="C205" s="38" t="s">
        <v>24</v>
      </c>
      <c r="D205" s="75">
        <f t="shared" ref="D205" si="177">IF(NOT(SUM(D206:D209)=0),SUM(D206:D209),"нд")</f>
        <v>0.84899999999999998</v>
      </c>
      <c r="E205" s="134" t="str">
        <f t="shared" ref="E205:U205" si="178">IF(NOT(SUM(E206:E209)=0),SUM(E206:E209),"нд")</f>
        <v>нд</v>
      </c>
      <c r="F205" s="134" t="str">
        <f t="shared" si="178"/>
        <v>нд</v>
      </c>
      <c r="G205" s="134" t="str">
        <f t="shared" si="178"/>
        <v>нд</v>
      </c>
      <c r="H205" s="134" t="str">
        <f t="shared" si="178"/>
        <v>нд</v>
      </c>
      <c r="I205" s="134" t="str">
        <f t="shared" si="178"/>
        <v>нд</v>
      </c>
      <c r="J205" s="134" t="str">
        <f t="shared" si="178"/>
        <v>нд</v>
      </c>
      <c r="K205" s="134" t="str">
        <f t="shared" si="178"/>
        <v>нд</v>
      </c>
      <c r="L205" s="134" t="str">
        <f t="shared" si="178"/>
        <v>нд</v>
      </c>
      <c r="M205" s="134" t="str">
        <f t="shared" si="178"/>
        <v>нд</v>
      </c>
      <c r="N205" s="134" t="str">
        <f t="shared" si="178"/>
        <v>нд</v>
      </c>
      <c r="O205" s="134" t="str">
        <f t="shared" si="178"/>
        <v>нд</v>
      </c>
      <c r="P205" s="134" t="str">
        <f t="shared" si="178"/>
        <v>нд</v>
      </c>
      <c r="Q205" s="134" t="str">
        <f t="shared" si="178"/>
        <v>нд</v>
      </c>
      <c r="R205" s="134" t="str">
        <f t="shared" si="178"/>
        <v>нд</v>
      </c>
      <c r="S205" s="134" t="str">
        <f t="shared" si="178"/>
        <v>нд</v>
      </c>
      <c r="T205" s="77" t="str">
        <f t="shared" si="121"/>
        <v>нд</v>
      </c>
      <c r="U205" s="134" t="str">
        <f t="shared" si="178"/>
        <v>нд</v>
      </c>
      <c r="V205" s="77" t="str">
        <f t="shared" si="118"/>
        <v>нд</v>
      </c>
      <c r="W205" s="38" t="s">
        <v>383</v>
      </c>
    </row>
    <row r="206" spans="1:23" ht="53.25" customHeight="1" x14ac:dyDescent="0.25">
      <c r="A206" s="61" t="s">
        <v>366</v>
      </c>
      <c r="B206" s="35" t="s">
        <v>118</v>
      </c>
      <c r="C206" s="33" t="s">
        <v>119</v>
      </c>
      <c r="D206" s="40">
        <v>0.17100000000000001</v>
      </c>
      <c r="E206" s="135" t="s">
        <v>25</v>
      </c>
      <c r="F206" s="135" t="s">
        <v>25</v>
      </c>
      <c r="G206" s="135" t="s">
        <v>25</v>
      </c>
      <c r="H206" s="135" t="s">
        <v>25</v>
      </c>
      <c r="I206" s="135" t="s">
        <v>25</v>
      </c>
      <c r="J206" s="135" t="s">
        <v>25</v>
      </c>
      <c r="K206" s="135" t="s">
        <v>25</v>
      </c>
      <c r="L206" s="135" t="s">
        <v>25</v>
      </c>
      <c r="M206" s="135" t="s">
        <v>25</v>
      </c>
      <c r="N206" s="135" t="s">
        <v>25</v>
      </c>
      <c r="O206" s="135" t="s">
        <v>25</v>
      </c>
      <c r="P206" s="135" t="s">
        <v>25</v>
      </c>
      <c r="Q206" s="135" t="s">
        <v>25</v>
      </c>
      <c r="R206" s="135" t="s">
        <v>25</v>
      </c>
      <c r="S206" s="181" t="str">
        <f t="shared" ref="S206:S209" si="179">IF(SUM(L206)-SUM(E206)=0,"нд",SUM(L206)-SUM(E206))</f>
        <v>нд</v>
      </c>
      <c r="T206" s="175" t="str">
        <f t="shared" si="121"/>
        <v>нд</v>
      </c>
      <c r="U206" s="181" t="str">
        <f t="shared" ref="U206:U209" si="180">IF(SUM(M206)-SUM(F206)=0,"нд",SUM(M206)-SUM(F206))</f>
        <v>нд</v>
      </c>
      <c r="V206" s="176" t="str">
        <f t="shared" si="118"/>
        <v>нд</v>
      </c>
      <c r="W206" s="33" t="s">
        <v>25</v>
      </c>
    </row>
    <row r="207" spans="1:23" ht="31.15" customHeight="1" x14ac:dyDescent="0.25">
      <c r="A207" s="61" t="s">
        <v>367</v>
      </c>
      <c r="B207" s="35" t="s">
        <v>120</v>
      </c>
      <c r="C207" s="33" t="s">
        <v>121</v>
      </c>
      <c r="D207" s="40">
        <v>0.436</v>
      </c>
      <c r="E207" s="135" t="s">
        <v>25</v>
      </c>
      <c r="F207" s="135" t="s">
        <v>25</v>
      </c>
      <c r="G207" s="135" t="s">
        <v>25</v>
      </c>
      <c r="H207" s="135" t="s">
        <v>25</v>
      </c>
      <c r="I207" s="135" t="s">
        <v>25</v>
      </c>
      <c r="J207" s="135" t="s">
        <v>25</v>
      </c>
      <c r="K207" s="135" t="s">
        <v>25</v>
      </c>
      <c r="L207" s="135" t="s">
        <v>25</v>
      </c>
      <c r="M207" s="135" t="s">
        <v>25</v>
      </c>
      <c r="N207" s="135" t="s">
        <v>25</v>
      </c>
      <c r="O207" s="135" t="s">
        <v>25</v>
      </c>
      <c r="P207" s="135" t="s">
        <v>25</v>
      </c>
      <c r="Q207" s="135" t="s">
        <v>25</v>
      </c>
      <c r="R207" s="135" t="s">
        <v>25</v>
      </c>
      <c r="S207" s="181" t="str">
        <f t="shared" si="179"/>
        <v>нд</v>
      </c>
      <c r="T207" s="175" t="str">
        <f t="shared" si="121"/>
        <v>нд</v>
      </c>
      <c r="U207" s="181" t="str">
        <f t="shared" si="180"/>
        <v>нд</v>
      </c>
      <c r="V207" s="176" t="str">
        <f t="shared" si="118"/>
        <v>нд</v>
      </c>
      <c r="W207" s="33" t="s">
        <v>25</v>
      </c>
    </row>
    <row r="208" spans="1:23" ht="47.25" x14ac:dyDescent="0.25">
      <c r="A208" s="61" t="s">
        <v>368</v>
      </c>
      <c r="B208" s="35" t="s">
        <v>122</v>
      </c>
      <c r="C208" s="33" t="s">
        <v>123</v>
      </c>
      <c r="D208" s="40">
        <v>0.10199999999999999</v>
      </c>
      <c r="E208" s="135" t="s">
        <v>25</v>
      </c>
      <c r="F208" s="135" t="s">
        <v>25</v>
      </c>
      <c r="G208" s="135" t="s">
        <v>25</v>
      </c>
      <c r="H208" s="135" t="s">
        <v>25</v>
      </c>
      <c r="I208" s="135" t="s">
        <v>25</v>
      </c>
      <c r="J208" s="135" t="s">
        <v>25</v>
      </c>
      <c r="K208" s="135" t="s">
        <v>25</v>
      </c>
      <c r="L208" s="135" t="s">
        <v>25</v>
      </c>
      <c r="M208" s="135" t="s">
        <v>25</v>
      </c>
      <c r="N208" s="135" t="s">
        <v>25</v>
      </c>
      <c r="O208" s="135" t="s">
        <v>25</v>
      </c>
      <c r="P208" s="135" t="s">
        <v>25</v>
      </c>
      <c r="Q208" s="135" t="s">
        <v>25</v>
      </c>
      <c r="R208" s="135" t="s">
        <v>25</v>
      </c>
      <c r="S208" s="181" t="str">
        <f t="shared" si="179"/>
        <v>нд</v>
      </c>
      <c r="T208" s="175" t="str">
        <f t="shared" si="121"/>
        <v>нд</v>
      </c>
      <c r="U208" s="181" t="str">
        <f t="shared" si="180"/>
        <v>нд</v>
      </c>
      <c r="V208" s="176" t="str">
        <f t="shared" si="118"/>
        <v>нд</v>
      </c>
      <c r="W208" s="33" t="s">
        <v>25</v>
      </c>
    </row>
    <row r="209" spans="1:23" ht="15.75" customHeight="1" x14ac:dyDescent="0.25">
      <c r="A209" s="61" t="s">
        <v>369</v>
      </c>
      <c r="B209" s="35" t="s">
        <v>124</v>
      </c>
      <c r="C209" s="33" t="s">
        <v>125</v>
      </c>
      <c r="D209" s="40">
        <v>0.14000000000000001</v>
      </c>
      <c r="E209" s="135" t="s">
        <v>25</v>
      </c>
      <c r="F209" s="135" t="s">
        <v>25</v>
      </c>
      <c r="G209" s="135" t="s">
        <v>25</v>
      </c>
      <c r="H209" s="135" t="s">
        <v>25</v>
      </c>
      <c r="I209" s="135" t="s">
        <v>25</v>
      </c>
      <c r="J209" s="135" t="s">
        <v>25</v>
      </c>
      <c r="K209" s="135" t="s">
        <v>25</v>
      </c>
      <c r="L209" s="135" t="s">
        <v>25</v>
      </c>
      <c r="M209" s="135" t="s">
        <v>25</v>
      </c>
      <c r="N209" s="135" t="s">
        <v>25</v>
      </c>
      <c r="O209" s="135" t="s">
        <v>25</v>
      </c>
      <c r="P209" s="135" t="s">
        <v>25</v>
      </c>
      <c r="Q209" s="135" t="s">
        <v>25</v>
      </c>
      <c r="R209" s="135" t="s">
        <v>25</v>
      </c>
      <c r="S209" s="181" t="str">
        <f t="shared" si="179"/>
        <v>нд</v>
      </c>
      <c r="T209" s="175" t="str">
        <f t="shared" si="121"/>
        <v>нд</v>
      </c>
      <c r="U209" s="181" t="str">
        <f t="shared" si="180"/>
        <v>нд</v>
      </c>
      <c r="V209" s="176" t="str">
        <f t="shared" si="118"/>
        <v>нд</v>
      </c>
      <c r="W209" s="33" t="s">
        <v>25</v>
      </c>
    </row>
    <row r="210" spans="1:23" x14ac:dyDescent="0.25">
      <c r="A210" s="48" t="s">
        <v>370</v>
      </c>
      <c r="B210" s="49" t="s">
        <v>126</v>
      </c>
      <c r="C210" s="50" t="s">
        <v>24</v>
      </c>
      <c r="D210" s="120">
        <f t="shared" ref="D210:S210" si="181">IF(NOT(SUM(D211,D217)=0),SUM(D211,D217),"нд")</f>
        <v>12.327</v>
      </c>
      <c r="E210" s="131" t="str">
        <f t="shared" si="181"/>
        <v>нд</v>
      </c>
      <c r="F210" s="131" t="str">
        <f t="shared" si="181"/>
        <v>нд</v>
      </c>
      <c r="G210" s="131" t="str">
        <f t="shared" si="181"/>
        <v>нд</v>
      </c>
      <c r="H210" s="131" t="str">
        <f t="shared" si="181"/>
        <v>нд</v>
      </c>
      <c r="I210" s="131" t="str">
        <f t="shared" si="181"/>
        <v>нд</v>
      </c>
      <c r="J210" s="131" t="str">
        <f t="shared" si="181"/>
        <v>нд</v>
      </c>
      <c r="K210" s="131" t="str">
        <f t="shared" si="181"/>
        <v>нд</v>
      </c>
      <c r="L210" s="131" t="str">
        <f t="shared" si="181"/>
        <v>нд</v>
      </c>
      <c r="M210" s="131" t="str">
        <f t="shared" si="181"/>
        <v>нд</v>
      </c>
      <c r="N210" s="131" t="str">
        <f t="shared" si="181"/>
        <v>нд</v>
      </c>
      <c r="O210" s="131" t="str">
        <f t="shared" si="181"/>
        <v>нд</v>
      </c>
      <c r="P210" s="131" t="str">
        <f t="shared" si="181"/>
        <v>нд</v>
      </c>
      <c r="Q210" s="131" t="str">
        <f t="shared" si="181"/>
        <v>нд</v>
      </c>
      <c r="R210" s="131" t="str">
        <f t="shared" si="181"/>
        <v>нд</v>
      </c>
      <c r="S210" s="131" t="str">
        <f t="shared" si="181"/>
        <v>нд</v>
      </c>
      <c r="T210" s="173" t="str">
        <f t="shared" si="121"/>
        <v>нд</v>
      </c>
      <c r="U210" s="131" t="str">
        <f t="shared" ref="U210" si="182">IF(NOT(SUM(U211,U217)=0),SUM(U211,U217),"нд")</f>
        <v>нд</v>
      </c>
      <c r="V210" s="173" t="str">
        <f t="shared" si="118"/>
        <v>нд</v>
      </c>
      <c r="W210" s="50" t="s">
        <v>383</v>
      </c>
    </row>
    <row r="211" spans="1:23" ht="19.5" customHeight="1" x14ac:dyDescent="0.25">
      <c r="A211" s="34" t="s">
        <v>371</v>
      </c>
      <c r="B211" s="29" t="s">
        <v>30</v>
      </c>
      <c r="C211" s="24" t="s">
        <v>24</v>
      </c>
      <c r="D211" s="24">
        <f t="shared" ref="D211" si="183">IF(NOT(SUM(D212:D216)=0),SUM(D212:D216),"нд")</f>
        <v>4.0960000000000001</v>
      </c>
      <c r="E211" s="139" t="str">
        <f t="shared" ref="E211:S211" si="184">IF(NOT(SUM(E212:E216)=0),SUM(E212:E216),"нд")</f>
        <v>нд</v>
      </c>
      <c r="F211" s="139" t="str">
        <f t="shared" si="184"/>
        <v>нд</v>
      </c>
      <c r="G211" s="139" t="str">
        <f t="shared" si="184"/>
        <v>нд</v>
      </c>
      <c r="H211" s="139" t="str">
        <f t="shared" si="184"/>
        <v>нд</v>
      </c>
      <c r="I211" s="139" t="str">
        <f t="shared" si="184"/>
        <v>нд</v>
      </c>
      <c r="J211" s="139" t="str">
        <f t="shared" si="184"/>
        <v>нд</v>
      </c>
      <c r="K211" s="139" t="str">
        <f t="shared" si="184"/>
        <v>нд</v>
      </c>
      <c r="L211" s="139" t="str">
        <f t="shared" si="184"/>
        <v>нд</v>
      </c>
      <c r="M211" s="139" t="str">
        <f t="shared" si="184"/>
        <v>нд</v>
      </c>
      <c r="N211" s="139" t="str">
        <f t="shared" si="184"/>
        <v>нд</v>
      </c>
      <c r="O211" s="139" t="str">
        <f t="shared" si="184"/>
        <v>нд</v>
      </c>
      <c r="P211" s="139" t="str">
        <f t="shared" si="184"/>
        <v>нд</v>
      </c>
      <c r="Q211" s="139" t="str">
        <f t="shared" si="184"/>
        <v>нд</v>
      </c>
      <c r="R211" s="139" t="str">
        <f t="shared" si="184"/>
        <v>нд</v>
      </c>
      <c r="S211" s="139" t="str">
        <f t="shared" si="184"/>
        <v>нд</v>
      </c>
      <c r="T211" s="180" t="str">
        <f t="shared" si="121"/>
        <v>нд</v>
      </c>
      <c r="U211" s="139" t="str">
        <f t="shared" ref="U211" si="185">IF(NOT(SUM(U212:U216)=0),SUM(U212:U216),"нд")</f>
        <v>нд</v>
      </c>
      <c r="V211" s="180" t="str">
        <f t="shared" si="118"/>
        <v>нд</v>
      </c>
      <c r="W211" s="24" t="s">
        <v>383</v>
      </c>
    </row>
    <row r="212" spans="1:23" ht="31.5" x14ac:dyDescent="0.25">
      <c r="A212" s="31" t="s">
        <v>372</v>
      </c>
      <c r="B212" s="35" t="s">
        <v>127</v>
      </c>
      <c r="C212" s="33" t="s">
        <v>128</v>
      </c>
      <c r="D212" s="40">
        <v>1.2030000000000001</v>
      </c>
      <c r="E212" s="67" t="s">
        <v>25</v>
      </c>
      <c r="F212" s="135" t="s">
        <v>25</v>
      </c>
      <c r="G212" s="67" t="s">
        <v>25</v>
      </c>
      <c r="H212" s="67" t="s">
        <v>25</v>
      </c>
      <c r="I212" s="67" t="s">
        <v>25</v>
      </c>
      <c r="J212" s="67" t="s">
        <v>25</v>
      </c>
      <c r="K212" s="135" t="s">
        <v>25</v>
      </c>
      <c r="L212" s="135" t="s">
        <v>25</v>
      </c>
      <c r="M212" s="67" t="s">
        <v>25</v>
      </c>
      <c r="N212" s="67" t="s">
        <v>25</v>
      </c>
      <c r="O212" s="135" t="s">
        <v>25</v>
      </c>
      <c r="P212" s="67" t="s">
        <v>25</v>
      </c>
      <c r="Q212" s="135" t="s">
        <v>25</v>
      </c>
      <c r="R212" s="67" t="s">
        <v>25</v>
      </c>
      <c r="S212" s="181" t="str">
        <f t="shared" ref="S212:S216" si="186">IF(SUM(L212)-SUM(E212)=0,"нд",SUM(L212)-SUM(E212))</f>
        <v>нд</v>
      </c>
      <c r="T212" s="175" t="str">
        <f t="shared" si="121"/>
        <v>нд</v>
      </c>
      <c r="U212" s="181" t="str">
        <f t="shared" ref="U212:U216" si="187">IF(SUM(M212)-SUM(F212)=0,"нд",SUM(M212)-SUM(F212))</f>
        <v>нд</v>
      </c>
      <c r="V212" s="176" t="str">
        <f t="shared" si="118"/>
        <v>нд</v>
      </c>
      <c r="W212" s="33" t="s">
        <v>25</v>
      </c>
    </row>
    <row r="213" spans="1:23" ht="31.5" x14ac:dyDescent="0.25">
      <c r="A213" s="31" t="s">
        <v>373</v>
      </c>
      <c r="B213" s="35" t="s">
        <v>129</v>
      </c>
      <c r="C213" s="33" t="s">
        <v>130</v>
      </c>
      <c r="D213" s="40">
        <v>2.8929999999999998</v>
      </c>
      <c r="E213" s="67" t="s">
        <v>25</v>
      </c>
      <c r="F213" s="135" t="s">
        <v>25</v>
      </c>
      <c r="G213" s="67" t="s">
        <v>25</v>
      </c>
      <c r="H213" s="67" t="s">
        <v>25</v>
      </c>
      <c r="I213" s="67" t="s">
        <v>25</v>
      </c>
      <c r="J213" s="67" t="s">
        <v>25</v>
      </c>
      <c r="K213" s="135" t="s">
        <v>25</v>
      </c>
      <c r="L213" s="135" t="s">
        <v>25</v>
      </c>
      <c r="M213" s="67" t="s">
        <v>25</v>
      </c>
      <c r="N213" s="67" t="s">
        <v>25</v>
      </c>
      <c r="O213" s="135" t="s">
        <v>25</v>
      </c>
      <c r="P213" s="67" t="s">
        <v>25</v>
      </c>
      <c r="Q213" s="135" t="s">
        <v>25</v>
      </c>
      <c r="R213" s="67" t="s">
        <v>25</v>
      </c>
      <c r="S213" s="181" t="str">
        <f t="shared" si="186"/>
        <v>нд</v>
      </c>
      <c r="T213" s="175" t="str">
        <f t="shared" si="121"/>
        <v>нд</v>
      </c>
      <c r="U213" s="181" t="str">
        <f t="shared" si="187"/>
        <v>нд</v>
      </c>
      <c r="V213" s="176" t="str">
        <f t="shared" si="118"/>
        <v>нд</v>
      </c>
      <c r="W213" s="33" t="s">
        <v>25</v>
      </c>
    </row>
    <row r="214" spans="1:23" ht="31.5" x14ac:dyDescent="0.25">
      <c r="A214" s="31" t="s">
        <v>374</v>
      </c>
      <c r="B214" s="41" t="s">
        <v>131</v>
      </c>
      <c r="C214" s="33" t="s">
        <v>132</v>
      </c>
      <c r="D214" s="40" t="s">
        <v>25</v>
      </c>
      <c r="E214" s="67" t="s">
        <v>25</v>
      </c>
      <c r="F214" s="135" t="s">
        <v>25</v>
      </c>
      <c r="G214" s="67" t="s">
        <v>25</v>
      </c>
      <c r="H214" s="67" t="s">
        <v>25</v>
      </c>
      <c r="I214" s="67" t="s">
        <v>25</v>
      </c>
      <c r="J214" s="67" t="s">
        <v>25</v>
      </c>
      <c r="K214" s="135" t="s">
        <v>25</v>
      </c>
      <c r="L214" s="166" t="s">
        <v>25</v>
      </c>
      <c r="M214" s="67" t="s">
        <v>25</v>
      </c>
      <c r="N214" s="67" t="s">
        <v>25</v>
      </c>
      <c r="O214" s="135" t="s">
        <v>25</v>
      </c>
      <c r="P214" s="67" t="s">
        <v>25</v>
      </c>
      <c r="Q214" s="135" t="s">
        <v>25</v>
      </c>
      <c r="R214" s="67" t="s">
        <v>25</v>
      </c>
      <c r="S214" s="181" t="str">
        <f t="shared" si="186"/>
        <v>нд</v>
      </c>
      <c r="T214" s="175" t="str">
        <f t="shared" ref="T214:T216" si="188">IF(NOT(IFERROR(ROUND((L214-E214)/E214*100,2),"нд")=0),IFERROR(ROUND((L214-E214)/E214*100,2),"нд"),"нд")</f>
        <v>нд</v>
      </c>
      <c r="U214" s="181" t="str">
        <f t="shared" si="187"/>
        <v>нд</v>
      </c>
      <c r="V214" s="176" t="str">
        <f t="shared" ref="V214:V220" si="189">IF(NOT(IFERROR(ROUND((M214-F214)/F214*100,2),"нд")=0),IFERROR(ROUND((M214-F214)/F214*100,2),"нд"),"нд")</f>
        <v>нд</v>
      </c>
      <c r="W214" s="33" t="s">
        <v>25</v>
      </c>
    </row>
    <row r="215" spans="1:23" ht="31.15" customHeight="1" x14ac:dyDescent="0.25">
      <c r="A215" s="31" t="s">
        <v>375</v>
      </c>
      <c r="B215" s="32" t="s">
        <v>133</v>
      </c>
      <c r="C215" s="40" t="s">
        <v>134</v>
      </c>
      <c r="D215" s="40" t="s">
        <v>25</v>
      </c>
      <c r="E215" s="135" t="s">
        <v>25</v>
      </c>
      <c r="F215" s="135" t="s">
        <v>25</v>
      </c>
      <c r="G215" s="67" t="s">
        <v>25</v>
      </c>
      <c r="H215" s="67" t="s">
        <v>25</v>
      </c>
      <c r="I215" s="67" t="s">
        <v>25</v>
      </c>
      <c r="J215" s="67" t="s">
        <v>25</v>
      </c>
      <c r="K215" s="135" t="s">
        <v>25</v>
      </c>
      <c r="L215" s="135" t="s">
        <v>25</v>
      </c>
      <c r="M215" s="67" t="s">
        <v>25</v>
      </c>
      <c r="N215" s="67" t="s">
        <v>25</v>
      </c>
      <c r="O215" s="135" t="s">
        <v>25</v>
      </c>
      <c r="P215" s="67" t="s">
        <v>25</v>
      </c>
      <c r="Q215" s="135" t="s">
        <v>25</v>
      </c>
      <c r="R215" s="67" t="s">
        <v>25</v>
      </c>
      <c r="S215" s="181" t="str">
        <f t="shared" si="186"/>
        <v>нд</v>
      </c>
      <c r="T215" s="175" t="str">
        <f t="shared" si="188"/>
        <v>нд</v>
      </c>
      <c r="U215" s="181" t="str">
        <f t="shared" si="187"/>
        <v>нд</v>
      </c>
      <c r="V215" s="176" t="str">
        <f t="shared" si="189"/>
        <v>нд</v>
      </c>
      <c r="W215" s="40" t="s">
        <v>25</v>
      </c>
    </row>
    <row r="216" spans="1:23" s="65" customFormat="1" ht="31.5" x14ac:dyDescent="0.25">
      <c r="A216" s="31" t="s">
        <v>376</v>
      </c>
      <c r="B216" s="32" t="s">
        <v>138</v>
      </c>
      <c r="C216" s="40" t="s">
        <v>377</v>
      </c>
      <c r="D216" s="40" t="s">
        <v>25</v>
      </c>
      <c r="E216" s="67" t="s">
        <v>25</v>
      </c>
      <c r="F216" s="135" t="s">
        <v>25</v>
      </c>
      <c r="G216" s="67" t="s">
        <v>25</v>
      </c>
      <c r="H216" s="67" t="s">
        <v>25</v>
      </c>
      <c r="I216" s="67" t="s">
        <v>25</v>
      </c>
      <c r="J216" s="67" t="s">
        <v>25</v>
      </c>
      <c r="K216" s="135" t="s">
        <v>25</v>
      </c>
      <c r="L216" s="135" t="s">
        <v>25</v>
      </c>
      <c r="M216" s="67" t="s">
        <v>25</v>
      </c>
      <c r="N216" s="67" t="s">
        <v>25</v>
      </c>
      <c r="O216" s="135" t="s">
        <v>25</v>
      </c>
      <c r="P216" s="67" t="s">
        <v>25</v>
      </c>
      <c r="Q216" s="135" t="s">
        <v>25</v>
      </c>
      <c r="R216" s="67" t="s">
        <v>25</v>
      </c>
      <c r="S216" s="181" t="str">
        <f t="shared" si="186"/>
        <v>нд</v>
      </c>
      <c r="T216" s="175" t="str">
        <f t="shared" si="188"/>
        <v>нд</v>
      </c>
      <c r="U216" s="181" t="str">
        <f t="shared" si="187"/>
        <v>нд</v>
      </c>
      <c r="V216" s="176" t="str">
        <f t="shared" si="189"/>
        <v>нд</v>
      </c>
      <c r="W216" s="40" t="s">
        <v>25</v>
      </c>
    </row>
    <row r="217" spans="1:23" s="65" customFormat="1" ht="24" customHeight="1" x14ac:dyDescent="0.25">
      <c r="A217" s="36" t="s">
        <v>378</v>
      </c>
      <c r="B217" s="39" t="s">
        <v>66</v>
      </c>
      <c r="C217" s="38" t="s">
        <v>24</v>
      </c>
      <c r="D217" s="75">
        <f t="shared" ref="D217" si="190">IF(NOT(SUM(D218:D220)=0),SUM(D218:D220),"нд")</f>
        <v>8.2309999999999999</v>
      </c>
      <c r="E217" s="134" t="str">
        <f t="shared" ref="E217:U217" si="191">IF(NOT(SUM(E218:E220)=0),SUM(E218:E220),"нд")</f>
        <v>нд</v>
      </c>
      <c r="F217" s="134" t="str">
        <f t="shared" si="191"/>
        <v>нд</v>
      </c>
      <c r="G217" s="134" t="str">
        <f t="shared" si="191"/>
        <v>нд</v>
      </c>
      <c r="H217" s="134" t="str">
        <f t="shared" si="191"/>
        <v>нд</v>
      </c>
      <c r="I217" s="134" t="str">
        <f t="shared" si="191"/>
        <v>нд</v>
      </c>
      <c r="J217" s="134" t="str">
        <f t="shared" si="191"/>
        <v>нд</v>
      </c>
      <c r="K217" s="134" t="str">
        <f t="shared" si="191"/>
        <v>нд</v>
      </c>
      <c r="L217" s="134" t="str">
        <f t="shared" si="191"/>
        <v>нд</v>
      </c>
      <c r="M217" s="134" t="str">
        <f t="shared" si="191"/>
        <v>нд</v>
      </c>
      <c r="N217" s="134" t="str">
        <f t="shared" si="191"/>
        <v>нд</v>
      </c>
      <c r="O217" s="134" t="str">
        <f t="shared" si="191"/>
        <v>нд</v>
      </c>
      <c r="P217" s="134" t="str">
        <f t="shared" si="191"/>
        <v>нд</v>
      </c>
      <c r="Q217" s="134" t="str">
        <f t="shared" si="191"/>
        <v>нд</v>
      </c>
      <c r="R217" s="134" t="str">
        <f t="shared" si="191"/>
        <v>нд</v>
      </c>
      <c r="S217" s="134" t="str">
        <f t="shared" si="191"/>
        <v>нд</v>
      </c>
      <c r="T217" s="77" t="str">
        <f t="shared" ref="T214:T220" si="192">IF(NOT(IFERROR(ROUND((L217-E217)/E217*100,2),"нд")=0),IFERROR(ROUND((L217-E217)/E217*100,2),"нд"),"нд")</f>
        <v>нд</v>
      </c>
      <c r="U217" s="134" t="str">
        <f t="shared" si="191"/>
        <v>нд</v>
      </c>
      <c r="V217" s="77" t="str">
        <f t="shared" si="189"/>
        <v>нд</v>
      </c>
      <c r="W217" s="38" t="s">
        <v>383</v>
      </c>
    </row>
    <row r="218" spans="1:23" ht="31.5" x14ac:dyDescent="0.25">
      <c r="A218" s="31" t="s">
        <v>379</v>
      </c>
      <c r="B218" s="35" t="s">
        <v>135</v>
      </c>
      <c r="C218" s="33" t="s">
        <v>380</v>
      </c>
      <c r="D218" s="40">
        <v>3.8279999999999998</v>
      </c>
      <c r="E218" s="67" t="s">
        <v>25</v>
      </c>
      <c r="F218" s="135" t="s">
        <v>25</v>
      </c>
      <c r="G218" s="158" t="s">
        <v>25</v>
      </c>
      <c r="H218" s="158" t="s">
        <v>25</v>
      </c>
      <c r="I218" s="158" t="s">
        <v>25</v>
      </c>
      <c r="J218" s="158" t="s">
        <v>25</v>
      </c>
      <c r="K218" s="135" t="s">
        <v>25</v>
      </c>
      <c r="L218" s="166" t="s">
        <v>25</v>
      </c>
      <c r="M218" s="158" t="s">
        <v>25</v>
      </c>
      <c r="N218" s="158" t="s">
        <v>25</v>
      </c>
      <c r="O218" s="135" t="s">
        <v>25</v>
      </c>
      <c r="P218" s="158" t="s">
        <v>25</v>
      </c>
      <c r="Q218" s="135" t="s">
        <v>25</v>
      </c>
      <c r="R218" s="158" t="s">
        <v>25</v>
      </c>
      <c r="S218" s="181" t="str">
        <f t="shared" ref="S218:S220" si="193">IF(SUM(L218)-SUM(E218)=0,"нд",SUM(L218)-SUM(E218))</f>
        <v>нд</v>
      </c>
      <c r="T218" s="175" t="str">
        <f t="shared" si="192"/>
        <v>нд</v>
      </c>
      <c r="U218" s="181" t="str">
        <f t="shared" ref="U218:U220" si="194">IF(SUM(M218)-SUM(F218)=0,"нд",SUM(M218)-SUM(F218))</f>
        <v>нд</v>
      </c>
      <c r="V218" s="176" t="str">
        <f t="shared" si="189"/>
        <v>нд</v>
      </c>
      <c r="W218" s="33" t="s">
        <v>25</v>
      </c>
    </row>
    <row r="219" spans="1:23" ht="31.5" x14ac:dyDescent="0.25">
      <c r="A219" s="107" t="s">
        <v>381</v>
      </c>
      <c r="B219" s="112" t="s">
        <v>136</v>
      </c>
      <c r="C219" s="113" t="s">
        <v>137</v>
      </c>
      <c r="D219" s="40">
        <v>4.4029999999999996</v>
      </c>
      <c r="E219" s="67" t="s">
        <v>25</v>
      </c>
      <c r="F219" s="135" t="s">
        <v>25</v>
      </c>
      <c r="G219" s="147" t="s">
        <v>25</v>
      </c>
      <c r="H219" s="147" t="s">
        <v>25</v>
      </c>
      <c r="I219" s="147" t="s">
        <v>25</v>
      </c>
      <c r="J219" s="147" t="s">
        <v>25</v>
      </c>
      <c r="K219" s="135" t="s">
        <v>25</v>
      </c>
      <c r="L219" s="166" t="s">
        <v>25</v>
      </c>
      <c r="M219" s="147" t="s">
        <v>25</v>
      </c>
      <c r="N219" s="147" t="s">
        <v>25</v>
      </c>
      <c r="O219" s="135" t="s">
        <v>25</v>
      </c>
      <c r="P219" s="147" t="s">
        <v>25</v>
      </c>
      <c r="Q219" s="135" t="s">
        <v>25</v>
      </c>
      <c r="R219" s="147" t="s">
        <v>25</v>
      </c>
      <c r="S219" s="181" t="str">
        <f t="shared" si="193"/>
        <v>нд</v>
      </c>
      <c r="T219" s="175" t="str">
        <f t="shared" si="192"/>
        <v>нд</v>
      </c>
      <c r="U219" s="181" t="str">
        <f t="shared" si="194"/>
        <v>нд</v>
      </c>
      <c r="V219" s="176" t="str">
        <f t="shared" si="189"/>
        <v>нд</v>
      </c>
      <c r="W219" s="113" t="s">
        <v>25</v>
      </c>
    </row>
    <row r="220" spans="1:23" ht="31.5" x14ac:dyDescent="0.25">
      <c r="A220" s="107" t="s">
        <v>382</v>
      </c>
      <c r="B220" s="111" t="s">
        <v>138</v>
      </c>
      <c r="C220" s="72" t="s">
        <v>139</v>
      </c>
      <c r="D220" s="40" t="s">
        <v>25</v>
      </c>
      <c r="E220" s="135" t="s">
        <v>25</v>
      </c>
      <c r="F220" s="133" t="s">
        <v>25</v>
      </c>
      <c r="G220" s="147" t="s">
        <v>25</v>
      </c>
      <c r="H220" s="147" t="s">
        <v>25</v>
      </c>
      <c r="I220" s="147" t="s">
        <v>25</v>
      </c>
      <c r="J220" s="147" t="s">
        <v>25</v>
      </c>
      <c r="K220" s="133" t="s">
        <v>25</v>
      </c>
      <c r="L220" s="135" t="s">
        <v>25</v>
      </c>
      <c r="M220" s="147" t="s">
        <v>25</v>
      </c>
      <c r="N220" s="147" t="s">
        <v>25</v>
      </c>
      <c r="O220" s="133" t="s">
        <v>25</v>
      </c>
      <c r="P220" s="147" t="s">
        <v>25</v>
      </c>
      <c r="Q220" s="135" t="s">
        <v>25</v>
      </c>
      <c r="R220" s="147" t="s">
        <v>25</v>
      </c>
      <c r="S220" s="181" t="str">
        <f t="shared" si="193"/>
        <v>нд</v>
      </c>
      <c r="T220" s="175" t="str">
        <f t="shared" si="192"/>
        <v>нд</v>
      </c>
      <c r="U220" s="181" t="str">
        <f t="shared" si="194"/>
        <v>нд</v>
      </c>
      <c r="V220" s="176" t="str">
        <f t="shared" si="189"/>
        <v>нд</v>
      </c>
      <c r="W220" s="72" t="s">
        <v>25</v>
      </c>
    </row>
    <row r="221" spans="1:23" x14ac:dyDescent="0.25">
      <c r="A221" s="3"/>
      <c r="B221" s="3"/>
      <c r="C221" s="3"/>
      <c r="D221" s="69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69"/>
      <c r="U221" s="3"/>
      <c r="V221" s="3"/>
      <c r="W221" s="3"/>
    </row>
    <row r="222" spans="1:23" x14ac:dyDescent="0.25">
      <c r="A222" s="3"/>
      <c r="B222" s="3"/>
      <c r="C222" s="3"/>
      <c r="D222" s="69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69"/>
      <c r="U222" s="3"/>
      <c r="V222" s="3"/>
      <c r="W222" s="3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8">
    <mergeCell ref="M142:M143"/>
    <mergeCell ref="N142:N143"/>
    <mergeCell ref="O142:O143"/>
    <mergeCell ref="P142:P143"/>
    <mergeCell ref="Q142:Q143"/>
    <mergeCell ref="H142:H143"/>
    <mergeCell ref="I142:I143"/>
    <mergeCell ref="J142:J143"/>
    <mergeCell ref="K142:K143"/>
    <mergeCell ref="L142:L143"/>
    <mergeCell ref="F18:K18"/>
    <mergeCell ref="E16:K17"/>
    <mergeCell ref="L16:R17"/>
    <mergeCell ref="M18:R18"/>
    <mergeCell ref="D15:D19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E15:R15"/>
    <mergeCell ref="A5:W5"/>
    <mergeCell ref="A8:W8"/>
    <mergeCell ref="W142:W143"/>
    <mergeCell ref="R142:R143"/>
    <mergeCell ref="V142:V143"/>
    <mergeCell ref="D142:D143"/>
    <mergeCell ref="E142:E143"/>
    <mergeCell ref="F142:F143"/>
    <mergeCell ref="G142:G143"/>
  </mergeCells>
  <conditionalFormatting sqref="B213">
    <cfRule type="cellIs" dxfId="205" priority="134" stopIfTrue="1" operator="equal">
      <formula>0</formula>
    </cfRule>
  </conditionalFormatting>
  <conditionalFormatting sqref="D177 D179 D63 D48 D155 D157 D159 D161 D68 D168 D50 D65 D75 D58 D54 D56 D61">
    <cfRule type="cellIs" dxfId="199" priority="133" operator="notEqual">
      <formula>"нд"</formula>
    </cfRule>
  </conditionalFormatting>
  <conditionalFormatting sqref="D179 D181 D191 D155 D157 D159 D161 D163 D168 D170 D152 D173 D76 D59 D55 D57 D62 D64 D66 D69 D49 D51">
    <cfRule type="cellIs" dxfId="198" priority="132" operator="notEqual">
      <formula>"нд"</formula>
    </cfRule>
  </conditionalFormatting>
  <conditionalFormatting sqref="D30">
    <cfRule type="cellIs" dxfId="197" priority="131" operator="notEqual">
      <formula>"нд"</formula>
    </cfRule>
  </conditionalFormatting>
  <conditionalFormatting sqref="D30">
    <cfRule type="colorScale" priority="130">
      <colorScale>
        <cfvo type="min"/>
        <cfvo type="max"/>
        <color theme="0"/>
        <color theme="0"/>
      </colorScale>
    </cfRule>
  </conditionalFormatting>
  <conditionalFormatting sqref="D30">
    <cfRule type="cellIs" dxfId="196" priority="129" operator="notEqual">
      <formula>"нд"</formula>
    </cfRule>
  </conditionalFormatting>
  <conditionalFormatting sqref="D30">
    <cfRule type="cellIs" dxfId="195" priority="128" operator="notEqual">
      <formula>"нд"</formula>
    </cfRule>
  </conditionalFormatting>
  <conditionalFormatting sqref="D30">
    <cfRule type="colorScale" priority="127">
      <colorScale>
        <cfvo type="min"/>
        <cfvo type="max"/>
        <color theme="0"/>
        <color theme="0"/>
      </colorScale>
    </cfRule>
  </conditionalFormatting>
  <conditionalFormatting sqref="E179:K179 E181:K181 E191:K191 E155:K155 E157:K157 E159:K159 E161:K161 E163:K163 E30:K30 E168:K168 E170:K170 E152:K152 E173:K173 E76:K76 E46 E55:K55 E57:K57 E62:K62 E64:K64 E66:K66 E69:K69 E49:K49 E51:K51 E59:K59 H46:K46">
    <cfRule type="cellIs" dxfId="194" priority="126" operator="notEqual">
      <formula>"нд"</formula>
    </cfRule>
  </conditionalFormatting>
  <conditionalFormatting sqref="E30:K30 E46 E55:K55 E57:K57 E62:K62 E64:K64 E66:K66 E69:K69 E49:K49 E51:K51 E59:K59 E76:K76 E179:K179 E181:K181 E155:K155 E157:K157 E159:K159 E161:K161 E163:K163 E168:K168 E170:K170 E152:K152 E173:K173 E191:K191 E165:E166 G165:J166 H46:K46">
    <cfRule type="cellIs" dxfId="193" priority="125" operator="notEqual">
      <formula>"нд"</formula>
    </cfRule>
  </conditionalFormatting>
  <conditionalFormatting sqref="E30:K30">
    <cfRule type="colorScale" priority="124">
      <colorScale>
        <cfvo type="min"/>
        <cfvo type="max"/>
        <color theme="0"/>
        <color theme="0"/>
      </colorScale>
    </cfRule>
  </conditionalFormatting>
  <conditionalFormatting sqref="F179 F181 F191 F155 F157 F159 F161 F163 F30 F168 F170 F152 F173 F76 F55 F57 F62 F64 F66 F69 F49 F51 F59">
    <cfRule type="cellIs" dxfId="192" priority="123" operator="notEqual">
      <formula>"нд"</formula>
    </cfRule>
  </conditionalFormatting>
  <conditionalFormatting sqref="K179 K181 K191 K155 K157 K159 K161 K163 K30 K168 K170 K152 K173 K76 K46 K55 K57 K62 K64 K66 K69 K49 K51 K59">
    <cfRule type="cellIs" dxfId="191" priority="122" operator="notEqual">
      <formula>"нд"</formula>
    </cfRule>
  </conditionalFormatting>
  <conditionalFormatting sqref="L179:R179 L181:R181 L191:R191 L155:R155 L157:R157 L159:R159 L161:R161 L163:R163 L30:R30 L168:R168 L170:R170 L152:R152 L173:R173 L76:R76 L46 L55:R55 L57:R57 L62:R62 L64:R64 L66:R66 L69:R69 L49:R49 L51:R51 L59:R59 O46:R46">
    <cfRule type="cellIs" dxfId="190" priority="121" operator="notEqual">
      <formula>"нд"</formula>
    </cfRule>
  </conditionalFormatting>
  <conditionalFormatting sqref="L30:R30 L46 L55:R55 L57:R57 L62:R62 L64:R64 L66:R66 L69:R69 L49:R49 L51:R51 L59:R59 L76:R76 L179:R179 L181:R181 L155:R155 L157:R157 L159:R159 L161:R161 L163:R163 L168:R168 L170:R170 L152:R152 L173:R173 L191:R191 O46:R46 L165:L166 N165:Q166">
    <cfRule type="cellIs" dxfId="189" priority="120" operator="notEqual">
      <formula>"нд"</formula>
    </cfRule>
  </conditionalFormatting>
  <conditionalFormatting sqref="L30:R30">
    <cfRule type="colorScale" priority="119">
      <colorScale>
        <cfvo type="min"/>
        <cfvo type="max"/>
        <color theme="0"/>
        <color theme="0"/>
      </colorScale>
    </cfRule>
  </conditionalFormatting>
  <conditionalFormatting sqref="L179:R179 L181:R181 L191:R191 L155:R155 L157:R157 L159:R159 L161:R161 L163:R163 L30:R30 L168:R168 L170:R170 L152:R152 L173:R173 L76:R76 L46 L55:R55 L57:R57 L62:R62 L64:R64 L66:R66 L69:R69 L49:R49 L51:R51 L59:R59 O46:R46">
    <cfRule type="cellIs" dxfId="188" priority="118" operator="notEqual">
      <formula>"нд"</formula>
    </cfRule>
  </conditionalFormatting>
  <conditionalFormatting sqref="M179 M181 M191 M155 M157 M159 M161 M163 M30 M168 M170 M152 M173 M76 M55 M57 M62 M64 M66 M69 M49 M51 M59">
    <cfRule type="cellIs" dxfId="187" priority="117" operator="notEqual">
      <formula>"нд"</formula>
    </cfRule>
  </conditionalFormatting>
  <conditionalFormatting sqref="M30 M55 M57 M62 M64 M66 M69 M49 M51 M59 M76 M179 M181 M155 M157 M159 M161 M163 M168 M170 M152 M173 M191">
    <cfRule type="cellIs" dxfId="186" priority="116" operator="notEqual">
      <formula>"нд"</formula>
    </cfRule>
  </conditionalFormatting>
  <conditionalFormatting sqref="M30">
    <cfRule type="colorScale" priority="115">
      <colorScale>
        <cfvo type="min"/>
        <cfvo type="max"/>
        <color theme="0"/>
        <color theme="0"/>
      </colorScale>
    </cfRule>
  </conditionalFormatting>
  <conditionalFormatting sqref="R179 R181 R191 R155 R157 R159 R161 R163 R30 R168 R170 R152 R173 R76 R46 R55 R57 R62 R64 R66 R69 R49 R51 R59">
    <cfRule type="cellIs" dxfId="185" priority="114" operator="notEqual">
      <formula>"нд"</formula>
    </cfRule>
  </conditionalFormatting>
  <conditionalFormatting sqref="R30 R46 R55 R57 R62 R64 R66 R69 R49 R51 R59 R76 R179 R181 R155 R157 R159 R161 R163 R168 R170 R152 R173 R191">
    <cfRule type="cellIs" dxfId="184" priority="113" operator="notEqual">
      <formula>"нд"</formula>
    </cfRule>
  </conditionalFormatting>
  <conditionalFormatting sqref="R30">
    <cfRule type="colorScale" priority="112">
      <colorScale>
        <cfvo type="min"/>
        <cfvo type="max"/>
        <color theme="0"/>
        <color theme="0"/>
      </colorScale>
    </cfRule>
  </conditionalFormatting>
  <conditionalFormatting sqref="P179 P181 P191 P155 P157 P159 P161 P163 P30 P168 P170 P152 P173 P76 P46 P55 P57 P62 P64 P66 P69 P49 P51 P59">
    <cfRule type="cellIs" dxfId="183" priority="111" operator="notEqual">
      <formula>"нд"</formula>
    </cfRule>
  </conditionalFormatting>
  <conditionalFormatting sqref="P30 P46 P55 P57 P62 P64 P66 P69 P49 P51 P59 P76 P179 P181 P155 P157 P159 P161 P163 P168 P170 P152 P173 P165:P166 P191">
    <cfRule type="cellIs" dxfId="182" priority="110" operator="notEqual">
      <formula>"нд"</formula>
    </cfRule>
  </conditionalFormatting>
  <conditionalFormatting sqref="P30">
    <cfRule type="colorScale" priority="109">
      <colorScale>
        <cfvo type="min"/>
        <cfvo type="max"/>
        <color theme="0"/>
        <color theme="0"/>
      </colorScale>
    </cfRule>
  </conditionalFormatting>
  <conditionalFormatting sqref="N179 N181 N191 N155 N157 N159 N161 N163 N30 N168 N170 N152 N173 N76 N55 N57 N62 N64 N66 N69 N49 N51 N59">
    <cfRule type="cellIs" dxfId="181" priority="108" operator="notEqual">
      <formula>"нд"</formula>
    </cfRule>
  </conditionalFormatting>
  <conditionalFormatting sqref="N30 N55 N57 N62 N64 N66 N69 N49 N51 N59 N76 N179 N181 N155 N157 N159 N161 N163 N168 N170 N152 N173 N165:N166 N191">
    <cfRule type="cellIs" dxfId="180" priority="107" operator="notEqual">
      <formula>"нд"</formula>
    </cfRule>
  </conditionalFormatting>
  <conditionalFormatting sqref="N30">
    <cfRule type="colorScale" priority="106">
      <colorScale>
        <cfvo type="min"/>
        <cfvo type="max"/>
        <color theme="0"/>
        <color theme="0"/>
      </colorScale>
    </cfRule>
  </conditionalFormatting>
  <conditionalFormatting sqref="M179 M181 M191 M155 M157 M159 M161 M163 M30 M168 M170 M152 M173 M76 M55 M57 M62 M64 M66 M69 M49 M51 M59">
    <cfRule type="cellIs" dxfId="179" priority="105" operator="notEqual">
      <formula>"нд"</formula>
    </cfRule>
  </conditionalFormatting>
  <conditionalFormatting sqref="M30 M55 M57 M62 M64 M66 M69 M49 M51 M59 M76 M179 M181 M155 M157 M159 M161 M163 M168 M170 M152 M173 M191">
    <cfRule type="cellIs" dxfId="178" priority="104" operator="notEqual">
      <formula>"нд"</formula>
    </cfRule>
  </conditionalFormatting>
  <conditionalFormatting sqref="M30">
    <cfRule type="colorScale" priority="103">
      <colorScale>
        <cfvo type="min"/>
        <cfvo type="max"/>
        <color theme="0"/>
        <color theme="0"/>
      </colorScale>
    </cfRule>
  </conditionalFormatting>
  <conditionalFormatting sqref="Q46">
    <cfRule type="cellIs" dxfId="177" priority="102" operator="notEqual">
      <formula>"нд"</formula>
    </cfRule>
  </conditionalFormatting>
  <conditionalFormatting sqref="Q46">
    <cfRule type="cellIs" dxfId="176" priority="101" operator="notEqual">
      <formula>"нд"</formula>
    </cfRule>
  </conditionalFormatting>
  <conditionalFormatting sqref="S30">
    <cfRule type="cellIs" dxfId="175" priority="100" operator="notEqual">
      <formula>"нд"</formula>
    </cfRule>
  </conditionalFormatting>
  <conditionalFormatting sqref="S30">
    <cfRule type="cellIs" dxfId="174" priority="99" operator="notEqual">
      <formula>"нд"</formula>
    </cfRule>
  </conditionalFormatting>
  <conditionalFormatting sqref="S30">
    <cfRule type="colorScale" priority="98">
      <colorScale>
        <cfvo type="min"/>
        <cfvo type="max"/>
        <color theme="0"/>
        <color theme="0"/>
      </colorScale>
    </cfRule>
  </conditionalFormatting>
  <conditionalFormatting sqref="S165">
    <cfRule type="cellIs" dxfId="173" priority="97" operator="notEqual">
      <formula>"нд"</formula>
    </cfRule>
  </conditionalFormatting>
  <conditionalFormatting sqref="S165">
    <cfRule type="cellIs" dxfId="171" priority="95" operator="notEqual">
      <formula>"нд"</formula>
    </cfRule>
  </conditionalFormatting>
  <conditionalFormatting sqref="U30">
    <cfRule type="cellIs" dxfId="168" priority="92" operator="notEqual">
      <formula>"нд"</formula>
    </cfRule>
  </conditionalFormatting>
  <conditionalFormatting sqref="U30">
    <cfRule type="cellIs" dxfId="167" priority="91" operator="notEqual">
      <formula>"нд"</formula>
    </cfRule>
  </conditionalFormatting>
  <conditionalFormatting sqref="U30">
    <cfRule type="colorScale" priority="90">
      <colorScale>
        <cfvo type="min"/>
        <cfvo type="max"/>
        <color theme="0"/>
        <color theme="0"/>
      </colorScale>
    </cfRule>
  </conditionalFormatting>
  <conditionalFormatting sqref="T35">
    <cfRule type="cellIs" dxfId="161" priority="82" operator="notEqual">
      <formula>"нд"</formula>
    </cfRule>
  </conditionalFormatting>
  <conditionalFormatting sqref="T35">
    <cfRule type="cellIs" dxfId="160" priority="81" operator="notEqual">
      <formula>"нд"</formula>
    </cfRule>
  </conditionalFormatting>
  <conditionalFormatting sqref="V35">
    <cfRule type="cellIs" dxfId="159" priority="80" operator="notEqual">
      <formula>"нд"</formula>
    </cfRule>
  </conditionalFormatting>
  <conditionalFormatting sqref="V35">
    <cfRule type="cellIs" dxfId="158" priority="79" operator="notEqual">
      <formula>"нд"</formula>
    </cfRule>
  </conditionalFormatting>
  <conditionalFormatting sqref="T37:T38">
    <cfRule type="cellIs" dxfId="155" priority="78" operator="notEqual">
      <formula>"нд"</formula>
    </cfRule>
  </conditionalFormatting>
  <conditionalFormatting sqref="T37:T38">
    <cfRule type="cellIs" dxfId="153" priority="77" operator="notEqual">
      <formula>"нд"</formula>
    </cfRule>
  </conditionalFormatting>
  <conditionalFormatting sqref="T41:T43">
    <cfRule type="cellIs" dxfId="151" priority="76" operator="notEqual">
      <formula>"нд"</formula>
    </cfRule>
  </conditionalFormatting>
  <conditionalFormatting sqref="T41:T43">
    <cfRule type="cellIs" dxfId="149" priority="75" operator="notEqual">
      <formula>"нд"</formula>
    </cfRule>
  </conditionalFormatting>
  <conditionalFormatting sqref="T46">
    <cfRule type="cellIs" dxfId="147" priority="74" operator="notEqual">
      <formula>"нд"</formula>
    </cfRule>
  </conditionalFormatting>
  <conditionalFormatting sqref="T46">
    <cfRule type="cellIs" dxfId="145" priority="73" operator="notEqual">
      <formula>"нд"</formula>
    </cfRule>
  </conditionalFormatting>
  <conditionalFormatting sqref="T49">
    <cfRule type="cellIs" dxfId="143" priority="72" operator="notEqual">
      <formula>"нд"</formula>
    </cfRule>
  </conditionalFormatting>
  <conditionalFormatting sqref="T49">
    <cfRule type="cellIs" dxfId="141" priority="71" operator="notEqual">
      <formula>"нд"</formula>
    </cfRule>
  </conditionalFormatting>
  <conditionalFormatting sqref="T51">
    <cfRule type="cellIs" dxfId="139" priority="70" operator="notEqual">
      <formula>"нд"</formula>
    </cfRule>
  </conditionalFormatting>
  <conditionalFormatting sqref="T51">
    <cfRule type="cellIs" dxfId="137" priority="69" operator="notEqual">
      <formula>"нд"</formula>
    </cfRule>
  </conditionalFormatting>
  <conditionalFormatting sqref="T55">
    <cfRule type="cellIs" dxfId="135" priority="68" operator="notEqual">
      <formula>"нд"</formula>
    </cfRule>
  </conditionalFormatting>
  <conditionalFormatting sqref="T55">
    <cfRule type="cellIs" dxfId="133" priority="67" operator="notEqual">
      <formula>"нд"</formula>
    </cfRule>
  </conditionalFormatting>
  <conditionalFormatting sqref="T57">
    <cfRule type="cellIs" dxfId="131" priority="66" operator="notEqual">
      <formula>"нд"</formula>
    </cfRule>
  </conditionalFormatting>
  <conditionalFormatting sqref="T57">
    <cfRule type="cellIs" dxfId="129" priority="65" operator="notEqual">
      <formula>"нд"</formula>
    </cfRule>
  </conditionalFormatting>
  <conditionalFormatting sqref="T59">
    <cfRule type="cellIs" dxfId="127" priority="64" operator="notEqual">
      <formula>"нд"</formula>
    </cfRule>
  </conditionalFormatting>
  <conditionalFormatting sqref="T59">
    <cfRule type="cellIs" dxfId="125" priority="63" operator="notEqual">
      <formula>"нд"</formula>
    </cfRule>
  </conditionalFormatting>
  <conditionalFormatting sqref="T62">
    <cfRule type="cellIs" dxfId="123" priority="62" operator="notEqual">
      <formula>"нд"</formula>
    </cfRule>
  </conditionalFormatting>
  <conditionalFormatting sqref="T62">
    <cfRule type="cellIs" dxfId="121" priority="61" operator="notEqual">
      <formula>"нд"</formula>
    </cfRule>
  </conditionalFormatting>
  <conditionalFormatting sqref="T64">
    <cfRule type="cellIs" dxfId="119" priority="60" operator="notEqual">
      <formula>"нд"</formula>
    </cfRule>
  </conditionalFormatting>
  <conditionalFormatting sqref="T64">
    <cfRule type="cellIs" dxfId="117" priority="59" operator="notEqual">
      <formula>"нд"</formula>
    </cfRule>
  </conditionalFormatting>
  <conditionalFormatting sqref="T66">
    <cfRule type="cellIs" dxfId="115" priority="58" operator="notEqual">
      <formula>"нд"</formula>
    </cfRule>
  </conditionalFormatting>
  <conditionalFormatting sqref="T66">
    <cfRule type="cellIs" dxfId="113" priority="57" operator="notEqual">
      <formula>"нд"</formula>
    </cfRule>
  </conditionalFormatting>
  <conditionalFormatting sqref="T69">
    <cfRule type="cellIs" dxfId="111" priority="56" operator="notEqual">
      <formula>"нд"</formula>
    </cfRule>
  </conditionalFormatting>
  <conditionalFormatting sqref="T69">
    <cfRule type="cellIs" dxfId="109" priority="55" operator="notEqual">
      <formula>"нд"</formula>
    </cfRule>
  </conditionalFormatting>
  <conditionalFormatting sqref="T72">
    <cfRule type="cellIs" dxfId="107" priority="54" operator="notEqual">
      <formula>"нд"</formula>
    </cfRule>
  </conditionalFormatting>
  <conditionalFormatting sqref="T72">
    <cfRule type="cellIs" dxfId="105" priority="53" operator="notEqual">
      <formula>"нд"</formula>
    </cfRule>
  </conditionalFormatting>
  <conditionalFormatting sqref="T76">
    <cfRule type="cellIs" dxfId="103" priority="52" operator="notEqual">
      <formula>"нд"</formula>
    </cfRule>
  </conditionalFormatting>
  <conditionalFormatting sqref="T76">
    <cfRule type="cellIs" dxfId="101" priority="51" operator="notEqual">
      <formula>"нд"</formula>
    </cfRule>
  </conditionalFormatting>
  <conditionalFormatting sqref="T79:T89">
    <cfRule type="cellIs" dxfId="99" priority="50" operator="notEqual">
      <formula>"нд"</formula>
    </cfRule>
  </conditionalFormatting>
  <conditionalFormatting sqref="T79:T89">
    <cfRule type="cellIs" dxfId="97" priority="49" operator="notEqual">
      <formula>"нд"</formula>
    </cfRule>
  </conditionalFormatting>
  <conditionalFormatting sqref="T91:T129">
    <cfRule type="cellIs" dxfId="95" priority="48" operator="notEqual">
      <formula>"нд"</formula>
    </cfRule>
  </conditionalFormatting>
  <conditionalFormatting sqref="T91:T129">
    <cfRule type="cellIs" dxfId="93" priority="47" operator="notEqual">
      <formula>"нд"</formula>
    </cfRule>
  </conditionalFormatting>
  <conditionalFormatting sqref="T133:T141">
    <cfRule type="cellIs" dxfId="91" priority="46" operator="notEqual">
      <formula>"нд"</formula>
    </cfRule>
  </conditionalFormatting>
  <conditionalFormatting sqref="T133:T141">
    <cfRule type="cellIs" dxfId="89" priority="45" operator="notEqual">
      <formula>"нд"</formula>
    </cfRule>
  </conditionalFormatting>
  <conditionalFormatting sqref="T142:T143">
    <cfRule type="cellIs" dxfId="87" priority="44" operator="notEqual">
      <formula>"нд"</formula>
    </cfRule>
  </conditionalFormatting>
  <conditionalFormatting sqref="T142:T143">
    <cfRule type="cellIs" dxfId="85" priority="43" operator="notEqual">
      <formula>"нд"</formula>
    </cfRule>
  </conditionalFormatting>
  <conditionalFormatting sqref="T144:T150">
    <cfRule type="cellIs" dxfId="83" priority="42" operator="notEqual">
      <formula>"нд"</formula>
    </cfRule>
  </conditionalFormatting>
  <conditionalFormatting sqref="T144:T150">
    <cfRule type="cellIs" dxfId="81" priority="41" operator="notEqual">
      <formula>"нд"</formula>
    </cfRule>
  </conditionalFormatting>
  <conditionalFormatting sqref="T152">
    <cfRule type="cellIs" dxfId="79" priority="40" operator="notEqual">
      <formula>"нд"</formula>
    </cfRule>
  </conditionalFormatting>
  <conditionalFormatting sqref="T152">
    <cfRule type="cellIs" dxfId="77" priority="39" operator="notEqual">
      <formula>"нд"</formula>
    </cfRule>
  </conditionalFormatting>
  <conditionalFormatting sqref="T155">
    <cfRule type="cellIs" dxfId="75" priority="38" operator="notEqual">
      <formula>"нд"</formula>
    </cfRule>
  </conditionalFormatting>
  <conditionalFormatting sqref="T155">
    <cfRule type="cellIs" dxfId="73" priority="37" operator="notEqual">
      <formula>"нд"</formula>
    </cfRule>
  </conditionalFormatting>
  <conditionalFormatting sqref="T157">
    <cfRule type="cellIs" dxfId="71" priority="36" operator="notEqual">
      <formula>"нд"</formula>
    </cfRule>
  </conditionalFormatting>
  <conditionalFormatting sqref="T157">
    <cfRule type="cellIs" dxfId="69" priority="35" operator="notEqual">
      <formula>"нд"</formula>
    </cfRule>
  </conditionalFormatting>
  <conditionalFormatting sqref="T159">
    <cfRule type="cellIs" dxfId="67" priority="34" operator="notEqual">
      <formula>"нд"</formula>
    </cfRule>
  </conditionalFormatting>
  <conditionalFormatting sqref="T159">
    <cfRule type="cellIs" dxfId="65" priority="33" operator="notEqual">
      <formula>"нд"</formula>
    </cfRule>
  </conditionalFormatting>
  <conditionalFormatting sqref="T161">
    <cfRule type="cellIs" dxfId="63" priority="32" operator="notEqual">
      <formula>"нд"</formula>
    </cfRule>
  </conditionalFormatting>
  <conditionalFormatting sqref="T161">
    <cfRule type="cellIs" dxfId="61" priority="31" operator="notEqual">
      <formula>"нд"</formula>
    </cfRule>
  </conditionalFormatting>
  <conditionalFormatting sqref="T163">
    <cfRule type="cellIs" dxfId="59" priority="30" operator="notEqual">
      <formula>"нд"</formula>
    </cfRule>
  </conditionalFormatting>
  <conditionalFormatting sqref="T163">
    <cfRule type="cellIs" dxfId="57" priority="29" operator="notEqual">
      <formula>"нд"</formula>
    </cfRule>
  </conditionalFormatting>
  <conditionalFormatting sqref="T166">
    <cfRule type="cellIs" dxfId="55" priority="28" operator="notEqual">
      <formula>"нд"</formula>
    </cfRule>
  </conditionalFormatting>
  <conditionalFormatting sqref="T166">
    <cfRule type="cellIs" dxfId="53" priority="27" operator="notEqual">
      <formula>"нд"</formula>
    </cfRule>
  </conditionalFormatting>
  <conditionalFormatting sqref="T168">
    <cfRule type="cellIs" dxfId="51" priority="26" operator="notEqual">
      <formula>"нд"</formula>
    </cfRule>
  </conditionalFormatting>
  <conditionalFormatting sqref="T168">
    <cfRule type="cellIs" dxfId="49" priority="25" operator="notEqual">
      <formula>"нд"</formula>
    </cfRule>
  </conditionalFormatting>
  <conditionalFormatting sqref="T170">
    <cfRule type="cellIs" dxfId="47" priority="24" operator="notEqual">
      <formula>"нд"</formula>
    </cfRule>
  </conditionalFormatting>
  <conditionalFormatting sqref="T170">
    <cfRule type="cellIs" dxfId="45" priority="23" operator="notEqual">
      <formula>"нд"</formula>
    </cfRule>
  </conditionalFormatting>
  <conditionalFormatting sqref="T173">
    <cfRule type="cellIs" dxfId="43" priority="22" operator="notEqual">
      <formula>"нд"</formula>
    </cfRule>
  </conditionalFormatting>
  <conditionalFormatting sqref="T173">
    <cfRule type="cellIs" dxfId="41" priority="21" operator="notEqual">
      <formula>"нд"</formula>
    </cfRule>
  </conditionalFormatting>
  <conditionalFormatting sqref="T176">
    <cfRule type="cellIs" dxfId="39" priority="20" operator="notEqual">
      <formula>"нд"</formula>
    </cfRule>
  </conditionalFormatting>
  <conditionalFormatting sqref="T176">
    <cfRule type="cellIs" dxfId="37" priority="19" operator="notEqual">
      <formula>"нд"</formula>
    </cfRule>
  </conditionalFormatting>
  <conditionalFormatting sqref="T179">
    <cfRule type="cellIs" dxfId="35" priority="18" operator="notEqual">
      <formula>"нд"</formula>
    </cfRule>
  </conditionalFormatting>
  <conditionalFormatting sqref="T179">
    <cfRule type="cellIs" dxfId="33" priority="17" operator="notEqual">
      <formula>"нд"</formula>
    </cfRule>
  </conditionalFormatting>
  <conditionalFormatting sqref="T181">
    <cfRule type="cellIs" dxfId="31" priority="16" operator="notEqual">
      <formula>"нд"</formula>
    </cfRule>
  </conditionalFormatting>
  <conditionalFormatting sqref="T181">
    <cfRule type="cellIs" dxfId="29" priority="15" operator="notEqual">
      <formula>"нд"</formula>
    </cfRule>
  </conditionalFormatting>
  <conditionalFormatting sqref="T184:T187">
    <cfRule type="cellIs" dxfId="27" priority="14" operator="notEqual">
      <formula>"нд"</formula>
    </cfRule>
  </conditionalFormatting>
  <conditionalFormatting sqref="T184:T187">
    <cfRule type="cellIs" dxfId="25" priority="13" operator="notEqual">
      <formula>"нд"</formula>
    </cfRule>
  </conditionalFormatting>
  <conditionalFormatting sqref="T189">
    <cfRule type="cellIs" dxfId="23" priority="12" operator="notEqual">
      <formula>"нд"</formula>
    </cfRule>
  </conditionalFormatting>
  <conditionalFormatting sqref="T189">
    <cfRule type="cellIs" dxfId="21" priority="11" operator="notEqual">
      <formula>"нд"</formula>
    </cfRule>
  </conditionalFormatting>
  <conditionalFormatting sqref="T191">
    <cfRule type="cellIs" dxfId="19" priority="10" operator="notEqual">
      <formula>"нд"</formula>
    </cfRule>
  </conditionalFormatting>
  <conditionalFormatting sqref="T191">
    <cfRule type="cellIs" dxfId="17" priority="9" operator="notEqual">
      <formula>"нд"</formula>
    </cfRule>
  </conditionalFormatting>
  <conditionalFormatting sqref="T195:T204">
    <cfRule type="cellIs" dxfId="15" priority="8" operator="notEqual">
      <formula>"нд"</formula>
    </cfRule>
  </conditionalFormatting>
  <conditionalFormatting sqref="T195:T204">
    <cfRule type="cellIs" dxfId="13" priority="7" operator="notEqual">
      <formula>"нд"</formula>
    </cfRule>
  </conditionalFormatting>
  <conditionalFormatting sqref="T206:T209">
    <cfRule type="cellIs" dxfId="11" priority="6" operator="notEqual">
      <formula>"нд"</formula>
    </cfRule>
  </conditionalFormatting>
  <conditionalFormatting sqref="T206:T209">
    <cfRule type="cellIs" dxfId="9" priority="5" operator="notEqual">
      <formula>"нд"</formula>
    </cfRule>
  </conditionalFormatting>
  <conditionalFormatting sqref="T212:T216">
    <cfRule type="cellIs" dxfId="7" priority="4" operator="notEqual">
      <formula>"нд"</formula>
    </cfRule>
  </conditionalFormatting>
  <conditionalFormatting sqref="T212:T216">
    <cfRule type="cellIs" dxfId="5" priority="3" operator="notEqual">
      <formula>"нд"</formula>
    </cfRule>
  </conditionalFormatting>
  <conditionalFormatting sqref="T218:T220">
    <cfRule type="cellIs" dxfId="3" priority="2" operator="notEqual">
      <formula>"нд"</formula>
    </cfRule>
  </conditionalFormatting>
  <conditionalFormatting sqref="T218:T220">
    <cfRule type="cellIs" dxfId="1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</vt:lpstr>
      <vt:lpstr>'3 ОС'!Область_печати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2021-02-28T16:14:55Z</cp:lastPrinted>
  <dcterms:created xsi:type="dcterms:W3CDTF">2009-07-27T10:10:26Z</dcterms:created>
  <dcterms:modified xsi:type="dcterms:W3CDTF">2023-03-18T16:21:20Z</dcterms:modified>
</cp:coreProperties>
</file>