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780" windowWidth="20730" windowHeight="10590" tabRatio="796"/>
  </bookViews>
  <sheets>
    <sheet name="2 Осв" sheetId="2" r:id="rId1"/>
  </sheets>
  <definedNames>
    <definedName name="Z_500C2F4F_1743_499A_A051_20565DBF52B2_.wvu.PrintArea" localSheetId="0" hidden="1">'2 Осв'!$A$1:$T$221</definedName>
    <definedName name="_xlnm.Print_Area" localSheetId="0">'2 Осв'!$A$1:$T$221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R72" i="2" l="1"/>
  <c r="R129" i="2"/>
  <c r="R130" i="2"/>
  <c r="R131" i="2"/>
  <c r="R149" i="2"/>
  <c r="R152" i="2"/>
  <c r="R163" i="2"/>
  <c r="R164" i="2"/>
  <c r="S164" i="2"/>
  <c r="K20" i="2"/>
  <c r="J21" i="2"/>
  <c r="K21" i="2"/>
  <c r="L21" i="2"/>
  <c r="M21" i="2"/>
  <c r="Q21" i="2"/>
  <c r="K22" i="2"/>
  <c r="Q22" i="2"/>
  <c r="J152" i="2"/>
  <c r="K152" i="2"/>
  <c r="L152" i="2"/>
  <c r="M152" i="2"/>
  <c r="Q152" i="2"/>
  <c r="J153" i="2"/>
  <c r="K153" i="2"/>
  <c r="L153" i="2"/>
  <c r="M153" i="2"/>
  <c r="N153" i="2"/>
  <c r="O153" i="2"/>
  <c r="P153" i="2"/>
  <c r="Q153" i="2"/>
  <c r="J155" i="2"/>
  <c r="K155" i="2"/>
  <c r="L155" i="2"/>
  <c r="M155" i="2"/>
  <c r="N155" i="2"/>
  <c r="O155" i="2"/>
  <c r="P155" i="2"/>
  <c r="Q155" i="2"/>
  <c r="J157" i="2"/>
  <c r="K157" i="2"/>
  <c r="L157" i="2"/>
  <c r="M157" i="2"/>
  <c r="N157" i="2"/>
  <c r="O157" i="2"/>
  <c r="P157" i="2"/>
  <c r="Q157" i="2"/>
  <c r="J159" i="2"/>
  <c r="K159" i="2"/>
  <c r="L159" i="2"/>
  <c r="M159" i="2"/>
  <c r="N159" i="2"/>
  <c r="O159" i="2"/>
  <c r="P159" i="2"/>
  <c r="Q159" i="2"/>
  <c r="J161" i="2"/>
  <c r="K161" i="2"/>
  <c r="L161" i="2"/>
  <c r="M161" i="2"/>
  <c r="N161" i="2"/>
  <c r="O161" i="2"/>
  <c r="P161" i="2"/>
  <c r="Q161" i="2"/>
  <c r="J163" i="2"/>
  <c r="K163" i="2"/>
  <c r="L163" i="2"/>
  <c r="M163" i="2"/>
  <c r="Q163" i="2"/>
  <c r="J164" i="2"/>
  <c r="K164" i="2"/>
  <c r="L164" i="2"/>
  <c r="M164" i="2"/>
  <c r="N164" i="2"/>
  <c r="O164" i="2"/>
  <c r="O163" i="2" s="1"/>
  <c r="O152" i="2" s="1"/>
  <c r="P164" i="2"/>
  <c r="Q164" i="2"/>
  <c r="J166" i="2"/>
  <c r="K166" i="2"/>
  <c r="L166" i="2"/>
  <c r="M166" i="2"/>
  <c r="N166" i="2"/>
  <c r="O166" i="2"/>
  <c r="P166" i="2"/>
  <c r="Q166" i="2"/>
  <c r="J168" i="2"/>
  <c r="K168" i="2"/>
  <c r="L168" i="2"/>
  <c r="M168" i="2"/>
  <c r="N168" i="2"/>
  <c r="O168" i="2"/>
  <c r="P168" i="2"/>
  <c r="Q168" i="2"/>
  <c r="L170" i="2"/>
  <c r="J171" i="2"/>
  <c r="J170" i="2" s="1"/>
  <c r="K171" i="2"/>
  <c r="K170" i="2" s="1"/>
  <c r="L171" i="2"/>
  <c r="M171" i="2"/>
  <c r="M170" i="2" s="1"/>
  <c r="N171" i="2"/>
  <c r="N170" i="2" s="1"/>
  <c r="O171" i="2"/>
  <c r="O170" i="2" s="1"/>
  <c r="P171" i="2"/>
  <c r="P170" i="2" s="1"/>
  <c r="Q171" i="2"/>
  <c r="Q170" i="2" s="1"/>
  <c r="J173" i="2"/>
  <c r="K173" i="2"/>
  <c r="L173" i="2"/>
  <c r="M173" i="2"/>
  <c r="N173" i="2"/>
  <c r="O173" i="2"/>
  <c r="P173" i="2"/>
  <c r="Q173" i="2"/>
  <c r="J174" i="2"/>
  <c r="K174" i="2"/>
  <c r="L174" i="2"/>
  <c r="M174" i="2"/>
  <c r="N174" i="2"/>
  <c r="O174" i="2"/>
  <c r="P174" i="2"/>
  <c r="Q174" i="2"/>
  <c r="J177" i="2"/>
  <c r="J176" i="2" s="1"/>
  <c r="K177" i="2"/>
  <c r="K176" i="2" s="1"/>
  <c r="L177" i="2"/>
  <c r="L176" i="2" s="1"/>
  <c r="M177" i="2"/>
  <c r="M176" i="2" s="1"/>
  <c r="N177" i="2"/>
  <c r="N176" i="2" s="1"/>
  <c r="O177" i="2"/>
  <c r="O176" i="2" s="1"/>
  <c r="P177" i="2"/>
  <c r="P176" i="2" s="1"/>
  <c r="Q177" i="2"/>
  <c r="Q176" i="2" s="1"/>
  <c r="J179" i="2"/>
  <c r="K179" i="2"/>
  <c r="L179" i="2"/>
  <c r="M179" i="2"/>
  <c r="N179" i="2"/>
  <c r="O179" i="2"/>
  <c r="P179" i="2"/>
  <c r="Q179" i="2"/>
  <c r="J182" i="2"/>
  <c r="J181" i="2" s="1"/>
  <c r="K182" i="2"/>
  <c r="K181" i="2" s="1"/>
  <c r="L182" i="2"/>
  <c r="L181" i="2" s="1"/>
  <c r="M182" i="2"/>
  <c r="M181" i="2" s="1"/>
  <c r="N182" i="2"/>
  <c r="N181" i="2" s="1"/>
  <c r="O182" i="2"/>
  <c r="O181" i="2" s="1"/>
  <c r="P182" i="2"/>
  <c r="P181" i="2" s="1"/>
  <c r="Q182" i="2"/>
  <c r="Q181" i="2" s="1"/>
  <c r="J187" i="2"/>
  <c r="K187" i="2"/>
  <c r="L187" i="2"/>
  <c r="M187" i="2"/>
  <c r="N187" i="2"/>
  <c r="O187" i="2"/>
  <c r="P187" i="2"/>
  <c r="Q187" i="2"/>
  <c r="J189" i="2"/>
  <c r="K189" i="2"/>
  <c r="L189" i="2"/>
  <c r="M189" i="2"/>
  <c r="N189" i="2"/>
  <c r="O189" i="2"/>
  <c r="P189" i="2"/>
  <c r="Q189" i="2"/>
  <c r="J193" i="2"/>
  <c r="J192" i="2" s="1"/>
  <c r="J191" i="2" s="1"/>
  <c r="K193" i="2"/>
  <c r="K192" i="2" s="1"/>
  <c r="K191" i="2" s="1"/>
  <c r="L193" i="2"/>
  <c r="L192" i="2" s="1"/>
  <c r="L191" i="2" s="1"/>
  <c r="M193" i="2"/>
  <c r="M192" i="2" s="1"/>
  <c r="M191" i="2" s="1"/>
  <c r="N193" i="2"/>
  <c r="N192" i="2" s="1"/>
  <c r="N191" i="2" s="1"/>
  <c r="O193" i="2"/>
  <c r="O192" i="2" s="1"/>
  <c r="O191" i="2" s="1"/>
  <c r="P193" i="2"/>
  <c r="P192" i="2" s="1"/>
  <c r="P191" i="2" s="1"/>
  <c r="Q193" i="2"/>
  <c r="Q192" i="2" s="1"/>
  <c r="Q191" i="2" s="1"/>
  <c r="J204" i="2"/>
  <c r="K204" i="2"/>
  <c r="L204" i="2"/>
  <c r="M204" i="2"/>
  <c r="N204" i="2"/>
  <c r="O204" i="2"/>
  <c r="P204" i="2"/>
  <c r="Q204" i="2"/>
  <c r="O209" i="2"/>
  <c r="J210" i="2"/>
  <c r="J209" i="2" s="1"/>
  <c r="K210" i="2"/>
  <c r="K209" i="2" s="1"/>
  <c r="L210" i="2"/>
  <c r="L209" i="2" s="1"/>
  <c r="M210" i="2"/>
  <c r="M209" i="2" s="1"/>
  <c r="N210" i="2"/>
  <c r="N209" i="2" s="1"/>
  <c r="O210" i="2"/>
  <c r="P210" i="2"/>
  <c r="P209" i="2" s="1"/>
  <c r="Q210" i="2"/>
  <c r="Q209" i="2" s="1"/>
  <c r="J216" i="2"/>
  <c r="L216" i="2"/>
  <c r="M216" i="2"/>
  <c r="P219" i="2"/>
  <c r="O219" i="2"/>
  <c r="N219" i="2"/>
  <c r="P218" i="2"/>
  <c r="P216" i="2" s="1"/>
  <c r="O218" i="2"/>
  <c r="N218" i="2"/>
  <c r="P217" i="2"/>
  <c r="O217" i="2"/>
  <c r="O216" i="2" s="1"/>
  <c r="N217" i="2"/>
  <c r="N216" i="2" s="1"/>
  <c r="P215" i="2"/>
  <c r="O215" i="2"/>
  <c r="N215" i="2"/>
  <c r="P214" i="2"/>
  <c r="O214" i="2"/>
  <c r="N214" i="2"/>
  <c r="P213" i="2"/>
  <c r="O213" i="2"/>
  <c r="N213" i="2"/>
  <c r="P212" i="2"/>
  <c r="O212" i="2"/>
  <c r="N212" i="2"/>
  <c r="P211" i="2"/>
  <c r="O211" i="2"/>
  <c r="N211" i="2"/>
  <c r="P208" i="2"/>
  <c r="O208" i="2"/>
  <c r="N208" i="2"/>
  <c r="P207" i="2"/>
  <c r="O207" i="2"/>
  <c r="N207" i="2"/>
  <c r="P206" i="2"/>
  <c r="O206" i="2"/>
  <c r="N206" i="2"/>
  <c r="P205" i="2"/>
  <c r="O205" i="2"/>
  <c r="N205" i="2"/>
  <c r="P203" i="2"/>
  <c r="O203" i="2"/>
  <c r="N203" i="2"/>
  <c r="P202" i="2"/>
  <c r="O202" i="2"/>
  <c r="N202" i="2"/>
  <c r="P201" i="2"/>
  <c r="O201" i="2"/>
  <c r="N201" i="2"/>
  <c r="P200" i="2"/>
  <c r="O200" i="2"/>
  <c r="N200" i="2"/>
  <c r="P199" i="2"/>
  <c r="O199" i="2"/>
  <c r="N199" i="2"/>
  <c r="P198" i="2"/>
  <c r="O198" i="2"/>
  <c r="N198" i="2"/>
  <c r="P197" i="2"/>
  <c r="O197" i="2"/>
  <c r="N197" i="2"/>
  <c r="P196" i="2"/>
  <c r="O196" i="2"/>
  <c r="N196" i="2"/>
  <c r="P195" i="2"/>
  <c r="O195" i="2"/>
  <c r="N195" i="2"/>
  <c r="P194" i="2"/>
  <c r="O194" i="2"/>
  <c r="N194" i="2"/>
  <c r="P190" i="2"/>
  <c r="O190" i="2"/>
  <c r="N190" i="2"/>
  <c r="P188" i="2"/>
  <c r="O188" i="2"/>
  <c r="N188" i="2"/>
  <c r="P186" i="2"/>
  <c r="O186" i="2"/>
  <c r="N186" i="2"/>
  <c r="P185" i="2"/>
  <c r="O185" i="2"/>
  <c r="N185" i="2"/>
  <c r="P184" i="2"/>
  <c r="O184" i="2"/>
  <c r="N184" i="2"/>
  <c r="P183" i="2"/>
  <c r="O183" i="2"/>
  <c r="N183" i="2"/>
  <c r="P180" i="2"/>
  <c r="O180" i="2"/>
  <c r="N180" i="2"/>
  <c r="P178" i="2"/>
  <c r="O178" i="2"/>
  <c r="N178" i="2"/>
  <c r="P175" i="2"/>
  <c r="O175" i="2"/>
  <c r="N175" i="2"/>
  <c r="P172" i="2"/>
  <c r="O172" i="2"/>
  <c r="N172" i="2"/>
  <c r="P169" i="2"/>
  <c r="O169" i="2"/>
  <c r="N169" i="2"/>
  <c r="P167" i="2"/>
  <c r="O167" i="2"/>
  <c r="N167" i="2"/>
  <c r="P162" i="2"/>
  <c r="O162" i="2"/>
  <c r="N162" i="2"/>
  <c r="P160" i="2"/>
  <c r="O160" i="2"/>
  <c r="N160" i="2"/>
  <c r="P158" i="2"/>
  <c r="O158" i="2"/>
  <c r="N158" i="2"/>
  <c r="P156" i="2"/>
  <c r="O156" i="2"/>
  <c r="N156" i="2"/>
  <c r="P154" i="2"/>
  <c r="O154" i="2"/>
  <c r="N154" i="2"/>
  <c r="P151" i="2"/>
  <c r="P150" i="2" s="1"/>
  <c r="O151" i="2"/>
  <c r="N151" i="2"/>
  <c r="N150" i="2" s="1"/>
  <c r="J150" i="2"/>
  <c r="L150" i="2"/>
  <c r="M150" i="2"/>
  <c r="O150" i="2"/>
  <c r="N143" i="2"/>
  <c r="O143" i="2"/>
  <c r="P143" i="2"/>
  <c r="N144" i="2"/>
  <c r="O144" i="2"/>
  <c r="P144" i="2"/>
  <c r="N145" i="2"/>
  <c r="O145" i="2"/>
  <c r="P145" i="2"/>
  <c r="N146" i="2"/>
  <c r="O146" i="2"/>
  <c r="P146" i="2"/>
  <c r="N147" i="2"/>
  <c r="O147" i="2"/>
  <c r="P147" i="2"/>
  <c r="N148" i="2"/>
  <c r="O148" i="2"/>
  <c r="P148" i="2"/>
  <c r="N141" i="2"/>
  <c r="O141" i="2"/>
  <c r="P141" i="2"/>
  <c r="N133" i="2"/>
  <c r="O133" i="2"/>
  <c r="P133" i="2"/>
  <c r="N134" i="2"/>
  <c r="O134" i="2"/>
  <c r="P134" i="2"/>
  <c r="N135" i="2"/>
  <c r="O135" i="2"/>
  <c r="P135" i="2"/>
  <c r="N136" i="2"/>
  <c r="O136" i="2"/>
  <c r="P136" i="2"/>
  <c r="N137" i="2"/>
  <c r="O137" i="2"/>
  <c r="P137" i="2"/>
  <c r="N138" i="2"/>
  <c r="O138" i="2"/>
  <c r="P138" i="2"/>
  <c r="N139" i="2"/>
  <c r="O139" i="2"/>
  <c r="P139" i="2"/>
  <c r="N140" i="2"/>
  <c r="O140" i="2"/>
  <c r="P140" i="2"/>
  <c r="P132" i="2"/>
  <c r="O132" i="2"/>
  <c r="N132" i="2"/>
  <c r="J131" i="2"/>
  <c r="J130" i="2" s="1"/>
  <c r="J129" i="2" s="1"/>
  <c r="L131" i="2"/>
  <c r="L130" i="2" s="1"/>
  <c r="J89" i="2"/>
  <c r="L89" i="2"/>
  <c r="M89" i="2"/>
  <c r="N91" i="2"/>
  <c r="O91" i="2"/>
  <c r="P91" i="2"/>
  <c r="N92" i="2"/>
  <c r="N89" i="2" s="1"/>
  <c r="O92" i="2"/>
  <c r="P92" i="2"/>
  <c r="P89" i="2" s="1"/>
  <c r="N93" i="2"/>
  <c r="O93" i="2"/>
  <c r="P93" i="2"/>
  <c r="N94" i="2"/>
  <c r="O94" i="2"/>
  <c r="P94" i="2"/>
  <c r="N95" i="2"/>
  <c r="O95" i="2"/>
  <c r="P95" i="2"/>
  <c r="N96" i="2"/>
  <c r="O96" i="2"/>
  <c r="P96" i="2"/>
  <c r="N97" i="2"/>
  <c r="O97" i="2"/>
  <c r="P97" i="2"/>
  <c r="N98" i="2"/>
  <c r="O98" i="2"/>
  <c r="P98" i="2"/>
  <c r="N99" i="2"/>
  <c r="O99" i="2"/>
  <c r="P99" i="2"/>
  <c r="N100" i="2"/>
  <c r="O100" i="2"/>
  <c r="P100" i="2"/>
  <c r="N101" i="2"/>
  <c r="O101" i="2"/>
  <c r="P101" i="2"/>
  <c r="N102" i="2"/>
  <c r="O102" i="2"/>
  <c r="P102" i="2"/>
  <c r="N103" i="2"/>
  <c r="O103" i="2"/>
  <c r="P103" i="2"/>
  <c r="N104" i="2"/>
  <c r="O104" i="2"/>
  <c r="P104" i="2"/>
  <c r="N105" i="2"/>
  <c r="O105" i="2"/>
  <c r="P105" i="2"/>
  <c r="N106" i="2"/>
  <c r="O106" i="2"/>
  <c r="P106" i="2"/>
  <c r="N107" i="2"/>
  <c r="O107" i="2"/>
  <c r="P107" i="2"/>
  <c r="N108" i="2"/>
  <c r="O108" i="2"/>
  <c r="P108" i="2"/>
  <c r="N109" i="2"/>
  <c r="O109" i="2"/>
  <c r="P109" i="2"/>
  <c r="N110" i="2"/>
  <c r="O110" i="2"/>
  <c r="P110" i="2"/>
  <c r="N111" i="2"/>
  <c r="O111" i="2"/>
  <c r="P111" i="2"/>
  <c r="N112" i="2"/>
  <c r="O112" i="2"/>
  <c r="P112" i="2"/>
  <c r="N113" i="2"/>
  <c r="O113" i="2"/>
  <c r="P113" i="2"/>
  <c r="N114" i="2"/>
  <c r="O114" i="2"/>
  <c r="P114" i="2"/>
  <c r="N115" i="2"/>
  <c r="O115" i="2"/>
  <c r="P115" i="2"/>
  <c r="N116" i="2"/>
  <c r="O116" i="2"/>
  <c r="P116" i="2"/>
  <c r="N117" i="2"/>
  <c r="O117" i="2"/>
  <c r="P117" i="2"/>
  <c r="N118" i="2"/>
  <c r="O118" i="2"/>
  <c r="P118" i="2"/>
  <c r="N119" i="2"/>
  <c r="O119" i="2"/>
  <c r="P119" i="2"/>
  <c r="N120" i="2"/>
  <c r="O120" i="2"/>
  <c r="P120" i="2"/>
  <c r="N121" i="2"/>
  <c r="O121" i="2"/>
  <c r="P121" i="2"/>
  <c r="N122" i="2"/>
  <c r="O122" i="2"/>
  <c r="P122" i="2"/>
  <c r="N123" i="2"/>
  <c r="O123" i="2"/>
  <c r="P123" i="2"/>
  <c r="N124" i="2"/>
  <c r="O124" i="2"/>
  <c r="P124" i="2"/>
  <c r="N125" i="2"/>
  <c r="O125" i="2"/>
  <c r="P125" i="2"/>
  <c r="N126" i="2"/>
  <c r="O126" i="2"/>
  <c r="P126" i="2"/>
  <c r="N127" i="2"/>
  <c r="O127" i="2"/>
  <c r="P127" i="2"/>
  <c r="N128" i="2"/>
  <c r="O128" i="2"/>
  <c r="P128" i="2"/>
  <c r="P90" i="2"/>
  <c r="O90" i="2"/>
  <c r="O89" i="2" s="1"/>
  <c r="N90" i="2"/>
  <c r="N84" i="2"/>
  <c r="O84" i="2"/>
  <c r="P84" i="2"/>
  <c r="N85" i="2"/>
  <c r="O85" i="2"/>
  <c r="P85" i="2"/>
  <c r="N86" i="2"/>
  <c r="O86" i="2"/>
  <c r="P86" i="2"/>
  <c r="N87" i="2"/>
  <c r="O87" i="2"/>
  <c r="P87" i="2"/>
  <c r="N88" i="2"/>
  <c r="O88" i="2"/>
  <c r="P88" i="2"/>
  <c r="N80" i="2"/>
  <c r="O80" i="2"/>
  <c r="P80" i="2"/>
  <c r="N81" i="2"/>
  <c r="O81" i="2"/>
  <c r="P81" i="2"/>
  <c r="N82" i="2"/>
  <c r="O82" i="2"/>
  <c r="P82" i="2"/>
  <c r="N83" i="2"/>
  <c r="O83" i="2"/>
  <c r="P83" i="2"/>
  <c r="N79" i="2"/>
  <c r="O79" i="2"/>
  <c r="O77" i="2" s="1"/>
  <c r="P79" i="2"/>
  <c r="J77" i="2"/>
  <c r="L77" i="2"/>
  <c r="M77" i="2"/>
  <c r="O75" i="2"/>
  <c r="N75" i="2"/>
  <c r="Q71" i="2"/>
  <c r="J74" i="2"/>
  <c r="L74" i="2"/>
  <c r="M74" i="2"/>
  <c r="P74" i="2"/>
  <c r="J70" i="2"/>
  <c r="J69" i="2" s="1"/>
  <c r="K70" i="2"/>
  <c r="K69" i="2" s="1"/>
  <c r="L70" i="2"/>
  <c r="L69" i="2" s="1"/>
  <c r="M70" i="2"/>
  <c r="M69" i="2" s="1"/>
  <c r="O70" i="2"/>
  <c r="O69" i="2" s="1"/>
  <c r="Q70" i="2"/>
  <c r="Q69" i="2" s="1"/>
  <c r="J67" i="2"/>
  <c r="K67" i="2"/>
  <c r="L67" i="2"/>
  <c r="M67" i="2"/>
  <c r="N67" i="2"/>
  <c r="O67" i="2"/>
  <c r="J64" i="2"/>
  <c r="K64" i="2"/>
  <c r="L64" i="2"/>
  <c r="M64" i="2"/>
  <c r="O64" i="2"/>
  <c r="Q64" i="2"/>
  <c r="J62" i="2"/>
  <c r="K62" i="2"/>
  <c r="L62" i="2"/>
  <c r="M62" i="2"/>
  <c r="N62" i="2"/>
  <c r="O62" i="2"/>
  <c r="J60" i="2"/>
  <c r="K60" i="2"/>
  <c r="L60" i="2"/>
  <c r="L59" i="2" s="1"/>
  <c r="M60" i="2"/>
  <c r="M59" i="2" s="1"/>
  <c r="O60" i="2"/>
  <c r="Q60" i="2"/>
  <c r="J57" i="2"/>
  <c r="K57" i="2"/>
  <c r="L57" i="2"/>
  <c r="M57" i="2"/>
  <c r="N57" i="2"/>
  <c r="P57" i="2"/>
  <c r="N55" i="2"/>
  <c r="O55" i="2"/>
  <c r="P55" i="2"/>
  <c r="Q55" i="2"/>
  <c r="J55" i="2"/>
  <c r="J52" i="2" s="1"/>
  <c r="K55" i="2"/>
  <c r="K52" i="2" s="1"/>
  <c r="L55" i="2"/>
  <c r="M55" i="2"/>
  <c r="J53" i="2"/>
  <c r="K53" i="2"/>
  <c r="L53" i="2"/>
  <c r="M53" i="2"/>
  <c r="N53" i="2"/>
  <c r="P53" i="2"/>
  <c r="L52" i="2"/>
  <c r="M52" i="2"/>
  <c r="P78" i="2"/>
  <c r="P77" i="2" s="1"/>
  <c r="O78" i="2"/>
  <c r="N78" i="2"/>
  <c r="P75" i="2"/>
  <c r="O74" i="2"/>
  <c r="N74" i="2"/>
  <c r="P71" i="2"/>
  <c r="P70" i="2" s="1"/>
  <c r="P69" i="2" s="1"/>
  <c r="O71" i="2"/>
  <c r="N71" i="2"/>
  <c r="N70" i="2" s="1"/>
  <c r="N69" i="2" s="1"/>
  <c r="Q68" i="2"/>
  <c r="Q67" i="2" s="1"/>
  <c r="P68" i="2"/>
  <c r="P67" i="2" s="1"/>
  <c r="O68" i="2"/>
  <c r="N68" i="2"/>
  <c r="Q65" i="2"/>
  <c r="P65" i="2"/>
  <c r="P64" i="2" s="1"/>
  <c r="O65" i="2"/>
  <c r="N65" i="2"/>
  <c r="N64" i="2" s="1"/>
  <c r="Q63" i="2"/>
  <c r="Q62" i="2" s="1"/>
  <c r="P63" i="2"/>
  <c r="P62" i="2" s="1"/>
  <c r="O63" i="2"/>
  <c r="N63" i="2"/>
  <c r="Q61" i="2"/>
  <c r="P61" i="2"/>
  <c r="P60" i="2" s="1"/>
  <c r="O61" i="2"/>
  <c r="N61" i="2"/>
  <c r="N60" i="2" s="1"/>
  <c r="Q58" i="2"/>
  <c r="Q57" i="2" s="1"/>
  <c r="P58" i="2"/>
  <c r="O58" i="2"/>
  <c r="O57" i="2" s="1"/>
  <c r="N58" i="2"/>
  <c r="Q56" i="2"/>
  <c r="P56" i="2"/>
  <c r="O56" i="2"/>
  <c r="N56" i="2"/>
  <c r="Q54" i="2"/>
  <c r="Q53" i="2" s="1"/>
  <c r="P54" i="2"/>
  <c r="O54" i="2"/>
  <c r="O53" i="2" s="1"/>
  <c r="N54" i="2"/>
  <c r="Q50" i="2"/>
  <c r="P50" i="2"/>
  <c r="O50" i="2"/>
  <c r="N50" i="2"/>
  <c r="J49" i="2"/>
  <c r="K49" i="2"/>
  <c r="L49" i="2"/>
  <c r="M49" i="2"/>
  <c r="Q48" i="2"/>
  <c r="P48" i="2"/>
  <c r="P47" i="2" s="1"/>
  <c r="O48" i="2"/>
  <c r="N48" i="2"/>
  <c r="N47" i="2" s="1"/>
  <c r="J47" i="2"/>
  <c r="J46" i="2" s="1"/>
  <c r="K47" i="2"/>
  <c r="K46" i="2" s="1"/>
  <c r="L47" i="2"/>
  <c r="L46" i="2" s="1"/>
  <c r="M47" i="2"/>
  <c r="M46" i="2" s="1"/>
  <c r="O47" i="2"/>
  <c r="Q47" i="2"/>
  <c r="Q45" i="2"/>
  <c r="P45" i="2"/>
  <c r="P43" i="2" s="1"/>
  <c r="O45" i="2"/>
  <c r="O44" i="2" s="1"/>
  <c r="O22" i="2" s="1"/>
  <c r="N45" i="2"/>
  <c r="N43" i="2" s="1"/>
  <c r="Q42" i="2"/>
  <c r="P42" i="2"/>
  <c r="O42" i="2"/>
  <c r="N42" i="2"/>
  <c r="Q41" i="2"/>
  <c r="P41" i="2"/>
  <c r="O41" i="2"/>
  <c r="N41" i="2"/>
  <c r="Q40" i="2"/>
  <c r="Q39" i="2" s="1"/>
  <c r="Q38" i="2" s="1"/>
  <c r="P40" i="2"/>
  <c r="P39" i="2" s="1"/>
  <c r="P38" i="2" s="1"/>
  <c r="O40" i="2"/>
  <c r="N40" i="2"/>
  <c r="J39" i="2"/>
  <c r="J38" i="2" s="1"/>
  <c r="K39" i="2"/>
  <c r="K38" i="2" s="1"/>
  <c r="L39" i="2"/>
  <c r="L38" i="2" s="1"/>
  <c r="M39" i="2"/>
  <c r="M38" i="2" s="1"/>
  <c r="N39" i="2"/>
  <c r="N38" i="2" s="1"/>
  <c r="O39" i="2"/>
  <c r="O38" i="2" s="1"/>
  <c r="J43" i="2"/>
  <c r="K43" i="2"/>
  <c r="L43" i="2"/>
  <c r="M43" i="2"/>
  <c r="O43" i="2"/>
  <c r="Q43" i="2"/>
  <c r="J44" i="2"/>
  <c r="J22" i="2" s="1"/>
  <c r="K44" i="2"/>
  <c r="L44" i="2"/>
  <c r="L22" i="2" s="1"/>
  <c r="M44" i="2"/>
  <c r="M22" i="2" s="1"/>
  <c r="Q44" i="2"/>
  <c r="H39" i="2"/>
  <c r="I39" i="2"/>
  <c r="Q37" i="2"/>
  <c r="P37" i="2"/>
  <c r="O37" i="2"/>
  <c r="N37" i="2"/>
  <c r="Q36" i="2"/>
  <c r="P36" i="2"/>
  <c r="P35" i="2" s="1"/>
  <c r="O36" i="2"/>
  <c r="N36" i="2"/>
  <c r="N35" i="2" s="1"/>
  <c r="N33" i="2"/>
  <c r="O33" i="2"/>
  <c r="P33" i="2"/>
  <c r="Q33" i="2"/>
  <c r="I35" i="2"/>
  <c r="J35" i="2"/>
  <c r="K35" i="2"/>
  <c r="L35" i="2"/>
  <c r="M35" i="2"/>
  <c r="O35" i="2"/>
  <c r="Q35" i="2"/>
  <c r="J33" i="2"/>
  <c r="K33" i="2"/>
  <c r="L33" i="2"/>
  <c r="M33" i="2"/>
  <c r="P163" i="2" l="1"/>
  <c r="P152" i="2" s="1"/>
  <c r="N163" i="2"/>
  <c r="N152" i="2" s="1"/>
  <c r="L129" i="2"/>
  <c r="P131" i="2"/>
  <c r="P130" i="2" s="1"/>
  <c r="P129" i="2" s="1"/>
  <c r="N131" i="2"/>
  <c r="N130" i="2" s="1"/>
  <c r="N129" i="2" s="1"/>
  <c r="L76" i="2"/>
  <c r="N77" i="2"/>
  <c r="N76" i="2"/>
  <c r="N73" i="2" s="1"/>
  <c r="P76" i="2"/>
  <c r="P73" i="2" s="1"/>
  <c r="J76" i="2"/>
  <c r="J73" i="2" s="1"/>
  <c r="M76" i="2"/>
  <c r="M73" i="2" s="1"/>
  <c r="O76" i="2"/>
  <c r="O73" i="2" s="1"/>
  <c r="L73" i="2"/>
  <c r="P66" i="2"/>
  <c r="M66" i="2"/>
  <c r="Q66" i="2"/>
  <c r="L66" i="2"/>
  <c r="O66" i="2"/>
  <c r="K66" i="2"/>
  <c r="N66" i="2"/>
  <c r="J66" i="2"/>
  <c r="J59" i="2"/>
  <c r="K59" i="2"/>
  <c r="Q59" i="2"/>
  <c r="P59" i="2"/>
  <c r="N59" i="2"/>
  <c r="O59" i="2"/>
  <c r="K51" i="2"/>
  <c r="J51" i="2"/>
  <c r="M51" i="2"/>
  <c r="L51" i="2"/>
  <c r="N44" i="2"/>
  <c r="N22" i="2" s="1"/>
  <c r="P44" i="2"/>
  <c r="P22" i="2" s="1"/>
  <c r="Q32" i="2"/>
  <c r="P32" i="2"/>
  <c r="O32" i="2"/>
  <c r="N32" i="2"/>
  <c r="K32" i="2"/>
  <c r="K31" i="2" s="1"/>
  <c r="J32" i="2"/>
  <c r="M32" i="2"/>
  <c r="L32" i="2"/>
  <c r="P21" i="2" l="1"/>
  <c r="N21" i="2"/>
  <c r="K30" i="2"/>
  <c r="K23" i="2" s="1"/>
  <c r="R219" i="2" l="1"/>
  <c r="R218" i="2"/>
  <c r="R217" i="2"/>
  <c r="R216" i="2"/>
  <c r="R215" i="2"/>
  <c r="R214" i="2"/>
  <c r="R213" i="2"/>
  <c r="R212" i="2"/>
  <c r="R211" i="2"/>
  <c r="R208" i="2"/>
  <c r="R207" i="2"/>
  <c r="R206" i="2"/>
  <c r="R205" i="2"/>
  <c r="R203" i="2"/>
  <c r="R202" i="2"/>
  <c r="R201" i="2"/>
  <c r="R200" i="2"/>
  <c r="R199" i="2"/>
  <c r="R198" i="2"/>
  <c r="R197" i="2"/>
  <c r="R196" i="2"/>
  <c r="R195" i="2"/>
  <c r="R194" i="2"/>
  <c r="R190" i="2"/>
  <c r="R188" i="2"/>
  <c r="R186" i="2"/>
  <c r="R185" i="2"/>
  <c r="R184" i="2"/>
  <c r="R183" i="2"/>
  <c r="R180" i="2"/>
  <c r="R178" i="2"/>
  <c r="R175" i="2"/>
  <c r="R172" i="2"/>
  <c r="R169" i="2"/>
  <c r="R167" i="2"/>
  <c r="R162" i="2"/>
  <c r="R160" i="2"/>
  <c r="R158" i="2"/>
  <c r="R156" i="2"/>
  <c r="R154" i="2"/>
  <c r="R151" i="2"/>
  <c r="R150" i="2"/>
  <c r="R148" i="2"/>
  <c r="R147" i="2"/>
  <c r="R146" i="2"/>
  <c r="R145" i="2"/>
  <c r="R144" i="2"/>
  <c r="R143" i="2"/>
  <c r="S142" i="2"/>
  <c r="R142" i="2"/>
  <c r="R141" i="2"/>
  <c r="R140" i="2"/>
  <c r="R139" i="2"/>
  <c r="R138" i="2"/>
  <c r="R137" i="2"/>
  <c r="R136" i="2"/>
  <c r="R135" i="2"/>
  <c r="R134" i="2"/>
  <c r="R133" i="2"/>
  <c r="R132" i="2"/>
  <c r="R128" i="2"/>
  <c r="R127" i="2"/>
  <c r="R126" i="2"/>
  <c r="R125" i="2"/>
  <c r="R124" i="2"/>
  <c r="R123" i="2"/>
  <c r="R122" i="2"/>
  <c r="R121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1" i="2"/>
  <c r="R70" i="2"/>
  <c r="R69" i="2"/>
  <c r="S68" i="2"/>
  <c r="R68" i="2"/>
  <c r="S67" i="2"/>
  <c r="R67" i="2"/>
  <c r="R66" i="2"/>
  <c r="S65" i="2"/>
  <c r="R65" i="2"/>
  <c r="S64" i="2"/>
  <c r="R64" i="2"/>
  <c r="S63" i="2"/>
  <c r="R63" i="2"/>
  <c r="S62" i="2"/>
  <c r="R62" i="2"/>
  <c r="S61" i="2"/>
  <c r="R61" i="2"/>
  <c r="S60" i="2"/>
  <c r="R60" i="2"/>
  <c r="S59" i="2"/>
  <c r="R59" i="2"/>
  <c r="S58" i="2"/>
  <c r="R58" i="2"/>
  <c r="S57" i="2"/>
  <c r="R57" i="2"/>
  <c r="S56" i="2"/>
  <c r="R56" i="2"/>
  <c r="S55" i="2"/>
  <c r="R55" i="2"/>
  <c r="S54" i="2"/>
  <c r="R54" i="2"/>
  <c r="S53" i="2"/>
  <c r="R53" i="2"/>
  <c r="S52" i="2"/>
  <c r="R52" i="2"/>
  <c r="S51" i="2"/>
  <c r="R51" i="2"/>
  <c r="S50" i="2"/>
  <c r="R50" i="2"/>
  <c r="S49" i="2"/>
  <c r="R49" i="2"/>
  <c r="S48" i="2"/>
  <c r="R48" i="2"/>
  <c r="S47" i="2"/>
  <c r="R47" i="2"/>
  <c r="S46" i="2"/>
  <c r="R46" i="2"/>
  <c r="R45" i="2"/>
  <c r="R44" i="2"/>
  <c r="R43" i="2"/>
  <c r="S42" i="2"/>
  <c r="R42" i="2"/>
  <c r="S41" i="2"/>
  <c r="R41" i="2"/>
  <c r="S40" i="2"/>
  <c r="R40" i="2"/>
  <c r="S37" i="2"/>
  <c r="R37" i="2"/>
  <c r="S36" i="2"/>
  <c r="R36" i="2"/>
  <c r="S34" i="2"/>
  <c r="R34" i="2"/>
  <c r="Q34" i="2" l="1"/>
  <c r="P34" i="2"/>
  <c r="O34" i="2"/>
  <c r="N34" i="2"/>
  <c r="S33" i="2" l="1"/>
  <c r="R33" i="2"/>
  <c r="F216" i="2" l="1"/>
  <c r="F210" i="2"/>
  <c r="F209" i="2"/>
  <c r="F204" i="2"/>
  <c r="F193" i="2"/>
  <c r="F192" i="2" s="1"/>
  <c r="F191" i="2" s="1"/>
  <c r="F28" i="2" s="1"/>
  <c r="F189" i="2"/>
  <c r="F187" i="2"/>
  <c r="F182" i="2"/>
  <c r="F181" i="2"/>
  <c r="F179" i="2"/>
  <c r="F177" i="2"/>
  <c r="F176" i="2"/>
  <c r="F174" i="2"/>
  <c r="F173" i="2"/>
  <c r="F171" i="2"/>
  <c r="F170" i="2"/>
  <c r="F168" i="2"/>
  <c r="F166" i="2"/>
  <c r="F164" i="2"/>
  <c r="F163" i="2"/>
  <c r="F161" i="2"/>
  <c r="F159" i="2"/>
  <c r="F157" i="2"/>
  <c r="F155" i="2"/>
  <c r="F153" i="2"/>
  <c r="F152" i="2" s="1"/>
  <c r="F150" i="2"/>
  <c r="F131" i="2"/>
  <c r="F130" i="2"/>
  <c r="F129" i="2" s="1"/>
  <c r="F89" i="2"/>
  <c r="F77" i="2"/>
  <c r="F76" i="2"/>
  <c r="F73" i="2" s="1"/>
  <c r="F72" i="2" s="1"/>
  <c r="F24" i="2" s="1"/>
  <c r="F74" i="2"/>
  <c r="F70" i="2"/>
  <c r="F69" i="2" s="1"/>
  <c r="F66" i="2" s="1"/>
  <c r="F67" i="2"/>
  <c r="F64" i="2"/>
  <c r="F59" i="2" s="1"/>
  <c r="F62" i="2"/>
  <c r="F60" i="2"/>
  <c r="F57" i="2"/>
  <c r="F52" i="2" s="1"/>
  <c r="F55" i="2"/>
  <c r="F53" i="2"/>
  <c r="F49" i="2"/>
  <c r="F47" i="2"/>
  <c r="F46" i="2" s="1"/>
  <c r="F44" i="2"/>
  <c r="F43" i="2" s="1"/>
  <c r="F39" i="2"/>
  <c r="F38" i="2" s="1"/>
  <c r="F35" i="2"/>
  <c r="F32" i="2" s="1"/>
  <c r="F33" i="2"/>
  <c r="F27" i="2"/>
  <c r="F26" i="2"/>
  <c r="F25" i="2"/>
  <c r="F22" i="2"/>
  <c r="F21" i="2"/>
  <c r="I216" i="2"/>
  <c r="H216" i="2"/>
  <c r="H209" i="2" s="1"/>
  <c r="I210" i="2"/>
  <c r="H210" i="2"/>
  <c r="I209" i="2"/>
  <c r="I204" i="2"/>
  <c r="H204" i="2"/>
  <c r="I193" i="2"/>
  <c r="I192" i="2" s="1"/>
  <c r="I191" i="2" s="1"/>
  <c r="I28" i="2" s="1"/>
  <c r="H193" i="2"/>
  <c r="H192" i="2" s="1"/>
  <c r="I189" i="2"/>
  <c r="H189" i="2"/>
  <c r="I187" i="2"/>
  <c r="H187" i="2"/>
  <c r="I182" i="2"/>
  <c r="H182" i="2"/>
  <c r="I181" i="2"/>
  <c r="H181" i="2"/>
  <c r="H26" i="2" s="1"/>
  <c r="I179" i="2"/>
  <c r="H179" i="2"/>
  <c r="I177" i="2"/>
  <c r="I176" i="2" s="1"/>
  <c r="I25" i="2" s="1"/>
  <c r="H177" i="2"/>
  <c r="H176" i="2" s="1"/>
  <c r="H25" i="2" s="1"/>
  <c r="I174" i="2"/>
  <c r="H174" i="2"/>
  <c r="I173" i="2"/>
  <c r="H173" i="2"/>
  <c r="I171" i="2"/>
  <c r="I170" i="2" s="1"/>
  <c r="H171" i="2"/>
  <c r="H170" i="2" s="1"/>
  <c r="I168" i="2"/>
  <c r="H168" i="2"/>
  <c r="I166" i="2"/>
  <c r="H166" i="2"/>
  <c r="I164" i="2"/>
  <c r="I163" i="2" s="1"/>
  <c r="H164" i="2"/>
  <c r="H21" i="2" s="1"/>
  <c r="I161" i="2"/>
  <c r="H161" i="2"/>
  <c r="I159" i="2"/>
  <c r="H159" i="2"/>
  <c r="I157" i="2"/>
  <c r="H157" i="2"/>
  <c r="I155" i="2"/>
  <c r="H155" i="2"/>
  <c r="I153" i="2"/>
  <c r="I152" i="2" s="1"/>
  <c r="H153" i="2"/>
  <c r="I150" i="2"/>
  <c r="H150" i="2"/>
  <c r="I131" i="2"/>
  <c r="H131" i="2"/>
  <c r="I130" i="2"/>
  <c r="I129" i="2" s="1"/>
  <c r="H130" i="2"/>
  <c r="H129" i="2" s="1"/>
  <c r="I89" i="2"/>
  <c r="H89" i="2"/>
  <c r="H76" i="2" s="1"/>
  <c r="H73" i="2" s="1"/>
  <c r="I77" i="2"/>
  <c r="H77" i="2"/>
  <c r="I76" i="2"/>
  <c r="I74" i="2"/>
  <c r="H74" i="2"/>
  <c r="I73" i="2"/>
  <c r="I70" i="2"/>
  <c r="I69" i="2" s="1"/>
  <c r="H70" i="2"/>
  <c r="H69" i="2" s="1"/>
  <c r="I67" i="2"/>
  <c r="H67" i="2"/>
  <c r="H66" i="2" s="1"/>
  <c r="I64" i="2"/>
  <c r="H64" i="2"/>
  <c r="I62" i="2"/>
  <c r="H62" i="2"/>
  <c r="I60" i="2"/>
  <c r="I59" i="2" s="1"/>
  <c r="H60" i="2"/>
  <c r="H59" i="2" s="1"/>
  <c r="I57" i="2"/>
  <c r="H57" i="2"/>
  <c r="I55" i="2"/>
  <c r="H55" i="2"/>
  <c r="I53" i="2"/>
  <c r="I52" i="2" s="1"/>
  <c r="H53" i="2"/>
  <c r="H52" i="2" s="1"/>
  <c r="H51" i="2" s="1"/>
  <c r="I49" i="2"/>
  <c r="H49" i="2"/>
  <c r="I47" i="2"/>
  <c r="I46" i="2" s="1"/>
  <c r="H47" i="2"/>
  <c r="H46" i="2" s="1"/>
  <c r="H45" i="2"/>
  <c r="H44" i="2" s="1"/>
  <c r="H22" i="2" s="1"/>
  <c r="I44" i="2"/>
  <c r="I43" i="2"/>
  <c r="H43" i="2"/>
  <c r="I38" i="2"/>
  <c r="H38" i="2"/>
  <c r="I32" i="2"/>
  <c r="H35" i="2"/>
  <c r="I33" i="2"/>
  <c r="H33" i="2"/>
  <c r="H32" i="2" s="1"/>
  <c r="I27" i="2"/>
  <c r="H27" i="2"/>
  <c r="I26" i="2"/>
  <c r="I22" i="2"/>
  <c r="I21" i="2"/>
  <c r="G216" i="2"/>
  <c r="G210" i="2"/>
  <c r="G209" i="2" s="1"/>
  <c r="G204" i="2"/>
  <c r="G193" i="2"/>
  <c r="G192" i="2"/>
  <c r="G189" i="2"/>
  <c r="G27" i="2" s="1"/>
  <c r="G188" i="2"/>
  <c r="G187" i="2"/>
  <c r="G181" i="2" s="1"/>
  <c r="G26" i="2" s="1"/>
  <c r="G182" i="2"/>
  <c r="G179" i="2"/>
  <c r="G177" i="2"/>
  <c r="G176" i="2" s="1"/>
  <c r="G25" i="2" s="1"/>
  <c r="G174" i="2"/>
  <c r="G173" i="2"/>
  <c r="G171" i="2"/>
  <c r="G170" i="2" s="1"/>
  <c r="G168" i="2"/>
  <c r="G166" i="2"/>
  <c r="G164" i="2"/>
  <c r="G21" i="2" s="1"/>
  <c r="G161" i="2"/>
  <c r="G159" i="2"/>
  <c r="G157" i="2"/>
  <c r="G155" i="2"/>
  <c r="G153" i="2"/>
  <c r="G150" i="2"/>
  <c r="G131" i="2"/>
  <c r="G130" i="2"/>
  <c r="G129" i="2" s="1"/>
  <c r="G89" i="2"/>
  <c r="G76" i="2" s="1"/>
  <c r="G73" i="2" s="1"/>
  <c r="G77" i="2"/>
  <c r="G74" i="2"/>
  <c r="G70" i="2"/>
  <c r="G69" i="2" s="1"/>
  <c r="G67" i="2"/>
  <c r="G66" i="2" s="1"/>
  <c r="G64" i="2"/>
  <c r="G62" i="2"/>
  <c r="G60" i="2"/>
  <c r="G59" i="2" s="1"/>
  <c r="G57" i="2"/>
  <c r="G55" i="2"/>
  <c r="G53" i="2"/>
  <c r="G52" i="2" s="1"/>
  <c r="G51" i="2" s="1"/>
  <c r="G49" i="2"/>
  <c r="G47" i="2"/>
  <c r="G46" i="2" s="1"/>
  <c r="G44" i="2"/>
  <c r="G43" i="2" s="1"/>
  <c r="G39" i="2"/>
  <c r="G38" i="2" s="1"/>
  <c r="G35" i="2"/>
  <c r="G33" i="2"/>
  <c r="G32" i="2"/>
  <c r="H31" i="2" l="1"/>
  <c r="H30" i="2" s="1"/>
  <c r="H23" i="2" s="1"/>
  <c r="F51" i="2"/>
  <c r="F31" i="2"/>
  <c r="F30" i="2" s="1"/>
  <c r="F23" i="2" s="1"/>
  <c r="F20" i="2" s="1"/>
  <c r="F29" i="2" s="1"/>
  <c r="H191" i="2"/>
  <c r="H28" i="2" s="1"/>
  <c r="I51" i="2"/>
  <c r="I66" i="2"/>
  <c r="I31" i="2"/>
  <c r="I72" i="2"/>
  <c r="I24" i="2" s="1"/>
  <c r="H163" i="2"/>
  <c r="H152" i="2" s="1"/>
  <c r="H72" i="2" s="1"/>
  <c r="H24" i="2" s="1"/>
  <c r="G31" i="2"/>
  <c r="G30" i="2" s="1"/>
  <c r="G23" i="2" s="1"/>
  <c r="G191" i="2"/>
  <c r="G28" i="2" s="1"/>
  <c r="G22" i="2"/>
  <c r="G163" i="2"/>
  <c r="G152" i="2" s="1"/>
  <c r="G72" i="2" s="1"/>
  <c r="G24" i="2" s="1"/>
  <c r="H20" i="2" l="1"/>
  <c r="H29" i="2" s="1"/>
  <c r="I30" i="2"/>
  <c r="I23" i="2" s="1"/>
  <c r="I20" i="2" s="1"/>
  <c r="I29" i="2" s="1"/>
  <c r="G20" i="2"/>
  <c r="G29" i="2" s="1"/>
  <c r="D216" i="2" l="1"/>
  <c r="D210" i="2"/>
  <c r="D209" i="2"/>
  <c r="D204" i="2"/>
  <c r="D193" i="2"/>
  <c r="D192" i="2" s="1"/>
  <c r="D191" i="2" s="1"/>
  <c r="D28" i="2" s="1"/>
  <c r="D189" i="2"/>
  <c r="D187" i="2"/>
  <c r="D182" i="2"/>
  <c r="D181" i="2"/>
  <c r="D179" i="2"/>
  <c r="D177" i="2"/>
  <c r="D176" i="2"/>
  <c r="D174" i="2"/>
  <c r="D173" i="2"/>
  <c r="D171" i="2"/>
  <c r="D170" i="2"/>
  <c r="D168" i="2"/>
  <c r="D166" i="2"/>
  <c r="D164" i="2"/>
  <c r="D163" i="2"/>
  <c r="D161" i="2"/>
  <c r="D159" i="2"/>
  <c r="D157" i="2"/>
  <c r="D155" i="2"/>
  <c r="D153" i="2"/>
  <c r="D152" i="2" s="1"/>
  <c r="D150" i="2"/>
  <c r="D131" i="2"/>
  <c r="D130" i="2"/>
  <c r="D129" i="2" s="1"/>
  <c r="D89" i="2"/>
  <c r="D77" i="2"/>
  <c r="D76" i="2"/>
  <c r="D73" i="2" s="1"/>
  <c r="D74" i="2"/>
  <c r="D70" i="2"/>
  <c r="D69" i="2" s="1"/>
  <c r="D67" i="2"/>
  <c r="D66" i="2" s="1"/>
  <c r="D64" i="2"/>
  <c r="D62" i="2"/>
  <c r="D60" i="2"/>
  <c r="D59" i="2" s="1"/>
  <c r="D57" i="2"/>
  <c r="D55" i="2"/>
  <c r="D53" i="2"/>
  <c r="D52" i="2" s="1"/>
  <c r="D49" i="2"/>
  <c r="D47" i="2"/>
  <c r="D46" i="2" s="1"/>
  <c r="D44" i="2"/>
  <c r="D43" i="2" s="1"/>
  <c r="D39" i="2"/>
  <c r="D38" i="2" s="1"/>
  <c r="D35" i="2"/>
  <c r="D33" i="2"/>
  <c r="D21" i="2" s="1"/>
  <c r="D27" i="2"/>
  <c r="D26" i="2"/>
  <c r="D25" i="2"/>
  <c r="E189" i="2"/>
  <c r="E179" i="2"/>
  <c r="E177" i="2"/>
  <c r="E176" i="2" s="1"/>
  <c r="E25" i="2" s="1"/>
  <c r="E171" i="2"/>
  <c r="E168" i="2"/>
  <c r="E166" i="2"/>
  <c r="E161" i="2"/>
  <c r="E159" i="2"/>
  <c r="E157" i="2"/>
  <c r="E155" i="2"/>
  <c r="E153" i="2"/>
  <c r="E150" i="2"/>
  <c r="E74" i="2"/>
  <c r="E67" i="2"/>
  <c r="E64" i="2"/>
  <c r="E62" i="2"/>
  <c r="E60" i="2"/>
  <c r="E59" i="2" s="1"/>
  <c r="E57" i="2"/>
  <c r="E55" i="2"/>
  <c r="E53" i="2"/>
  <c r="E52" i="2" s="1"/>
  <c r="E49" i="2"/>
  <c r="E47" i="2"/>
  <c r="E46" i="2" s="1"/>
  <c r="E27" i="2"/>
  <c r="D22" i="2" l="1"/>
  <c r="D32" i="2"/>
  <c r="D31" i="2" s="1"/>
  <c r="D30" i="2" s="1"/>
  <c r="D23" i="2" s="1"/>
  <c r="D51" i="2"/>
  <c r="D72" i="2"/>
  <c r="D24" i="2" s="1"/>
  <c r="E51" i="2"/>
  <c r="D20" i="2" l="1"/>
  <c r="D29" i="2" s="1"/>
  <c r="R174" i="2"/>
  <c r="M27" i="2" l="1"/>
  <c r="S35" i="2" l="1"/>
  <c r="S32" i="2"/>
  <c r="M31" i="2"/>
  <c r="M30" i="2" s="1"/>
  <c r="M23" i="2" s="1"/>
  <c r="M20" i="2" s="1"/>
  <c r="S39" i="2"/>
  <c r="M25" i="2"/>
  <c r="M26" i="2"/>
  <c r="M28" i="2"/>
  <c r="S38" i="2" l="1"/>
  <c r="S31" i="2" l="1"/>
  <c r="E164" i="2" l="1"/>
  <c r="E163" i="2" s="1"/>
  <c r="E152" i="2" s="1"/>
  <c r="Q49" i="2" l="1"/>
  <c r="Q46" i="2" s="1"/>
  <c r="P49" i="2"/>
  <c r="P46" i="2" s="1"/>
  <c r="J27" i="2" l="1"/>
  <c r="N27" i="2"/>
  <c r="O27" i="2"/>
  <c r="P27" i="2"/>
  <c r="R193" i="2"/>
  <c r="R182" i="2"/>
  <c r="R179" i="2"/>
  <c r="R177" i="2"/>
  <c r="R173" i="2"/>
  <c r="R171" i="2"/>
  <c r="R168" i="2"/>
  <c r="R161" i="2"/>
  <c r="R157" i="2"/>
  <c r="R155" i="2"/>
  <c r="R153" i="2"/>
  <c r="P52" i="2"/>
  <c r="P51" i="2" s="1"/>
  <c r="R159" i="2" l="1"/>
  <c r="R166" i="2"/>
  <c r="R187" i="2"/>
  <c r="L27" i="2"/>
  <c r="R27" i="2" s="1"/>
  <c r="R189" i="2"/>
  <c r="R204" i="2"/>
  <c r="R21" i="2"/>
  <c r="R210" i="2"/>
  <c r="R35" i="2"/>
  <c r="R32" i="2"/>
  <c r="R39" i="2"/>
  <c r="J31" i="2"/>
  <c r="J30" i="2" s="1"/>
  <c r="J23" i="2" s="1"/>
  <c r="J20" i="2" s="1"/>
  <c r="J26" i="2"/>
  <c r="L31" i="2"/>
  <c r="L30" i="2" s="1"/>
  <c r="L23" i="2" s="1"/>
  <c r="L20" i="2" s="1"/>
  <c r="R209" i="2"/>
  <c r="P31" i="2"/>
  <c r="J25" i="2"/>
  <c r="P25" i="2"/>
  <c r="P26" i="2"/>
  <c r="J72" i="2"/>
  <c r="J24" i="2" s="1"/>
  <c r="P72" i="2" l="1"/>
  <c r="L72" i="2"/>
  <c r="R170" i="2"/>
  <c r="L25" i="2"/>
  <c r="R25" i="2" s="1"/>
  <c r="R176" i="2"/>
  <c r="L26" i="2"/>
  <c r="R26" i="2" s="1"/>
  <c r="R181" i="2"/>
  <c r="R192" i="2"/>
  <c r="R38" i="2"/>
  <c r="R22" i="2"/>
  <c r="J28" i="2"/>
  <c r="J29" i="2" s="1"/>
  <c r="P28" i="2"/>
  <c r="P30" i="2"/>
  <c r="P23" i="2" s="1"/>
  <c r="L24" i="2" l="1"/>
  <c r="R24" i="2" s="1"/>
  <c r="L28" i="2"/>
  <c r="R191" i="2"/>
  <c r="R31" i="2"/>
  <c r="P24" i="2"/>
  <c r="E187" i="2"/>
  <c r="E182" i="2"/>
  <c r="E181" i="2" s="1"/>
  <c r="E26" i="2" s="1"/>
  <c r="E131" i="2"/>
  <c r="E130" i="2" s="1"/>
  <c r="E129" i="2" s="1"/>
  <c r="P20" i="2" l="1"/>
  <c r="P29" i="2" s="1"/>
  <c r="R28" i="2"/>
  <c r="L29" i="2"/>
  <c r="R30" i="2"/>
  <c r="E89" i="2"/>
  <c r="N31" i="2"/>
  <c r="O49" i="2"/>
  <c r="O46" i="2" s="1"/>
  <c r="O52" i="2"/>
  <c r="O51" i="2" s="1"/>
  <c r="N49" i="2"/>
  <c r="N46" i="2" s="1"/>
  <c r="N52" i="2"/>
  <c r="N51" i="2" s="1"/>
  <c r="Q52" i="2"/>
  <c r="Q51" i="2" s="1"/>
  <c r="R23" i="2" l="1"/>
  <c r="E174" i="2"/>
  <c r="E173" i="2"/>
  <c r="E170" i="2" s="1"/>
  <c r="N25" i="2"/>
  <c r="N28" i="2"/>
  <c r="O26" i="2"/>
  <c r="O25" i="2"/>
  <c r="N26" i="2"/>
  <c r="N72" i="2" l="1"/>
  <c r="N24" i="2" s="1"/>
  <c r="R29" i="2"/>
  <c r="R20" i="2"/>
  <c r="N30" i="2"/>
  <c r="N23" i="2" s="1"/>
  <c r="N20" i="2" l="1"/>
  <c r="N29" i="2" s="1"/>
  <c r="T19" i="2" l="1"/>
  <c r="Q31" i="2" l="1"/>
  <c r="E204" i="2" l="1"/>
  <c r="E33" i="2"/>
  <c r="E35" i="2"/>
  <c r="E22" i="2" s="1"/>
  <c r="E210" i="2"/>
  <c r="E209" i="2" s="1"/>
  <c r="E70" i="2"/>
  <c r="E69" i="2" s="1"/>
  <c r="E66" i="2" s="1"/>
  <c r="O31" i="2" l="1"/>
  <c r="O30" i="2" s="1"/>
  <c r="O23" i="2" s="1"/>
  <c r="E21" i="2"/>
  <c r="E32" i="2"/>
  <c r="E31" i="2" s="1"/>
  <c r="E30" i="2" s="1"/>
  <c r="E23" i="2" s="1"/>
  <c r="E20" i="2" s="1"/>
  <c r="E29" i="2" s="1"/>
  <c r="E39" i="2"/>
  <c r="E38" i="2" s="1"/>
  <c r="E77" i="2"/>
  <c r="E76" i="2" s="1"/>
  <c r="E73" i="2" s="1"/>
  <c r="E72" i="2" s="1"/>
  <c r="E24" i="2" s="1"/>
  <c r="E193" i="2"/>
  <c r="E192" i="2" s="1"/>
  <c r="E191" i="2" s="1"/>
  <c r="E28" i="2" s="1"/>
  <c r="E44" i="2"/>
  <c r="E43" i="2" s="1"/>
  <c r="E216" i="2"/>
  <c r="S45" i="2" l="1"/>
  <c r="S44" i="2"/>
  <c r="S43" i="2"/>
  <c r="S69" i="2"/>
  <c r="S71" i="2"/>
  <c r="S70" i="2"/>
  <c r="O28" i="2" l="1"/>
  <c r="Q30" i="2"/>
  <c r="Q23" i="2" s="1"/>
  <c r="Q20" i="2" s="1"/>
  <c r="S66" i="2"/>
  <c r="S30" i="2" l="1"/>
  <c r="S23" i="2" l="1"/>
  <c r="S74" i="2"/>
  <c r="S75" i="2"/>
  <c r="K74" i="2"/>
  <c r="Q75" i="2"/>
  <c r="Q74" i="2"/>
  <c r="S78" i="2"/>
  <c r="Q78" i="2"/>
  <c r="S79" i="2"/>
  <c r="Q79" i="2"/>
  <c r="Q77" i="2" s="1"/>
  <c r="S88" i="2"/>
  <c r="S85" i="2"/>
  <c r="S84" i="2"/>
  <c r="S82" i="2"/>
  <c r="Q88" i="2"/>
  <c r="Q85" i="2"/>
  <c r="S81" i="2"/>
  <c r="Q81" i="2"/>
  <c r="S86" i="2"/>
  <c r="Q84" i="2"/>
  <c r="Q82" i="2"/>
  <c r="Q86" i="2"/>
  <c r="S87" i="2"/>
  <c r="S83" i="2"/>
  <c r="S80" i="2"/>
  <c r="Q87" i="2"/>
  <c r="Q80" i="2"/>
  <c r="K77" i="2"/>
  <c r="Q83" i="2"/>
  <c r="S77" i="2" l="1"/>
  <c r="S90" i="2"/>
  <c r="S112" i="2"/>
  <c r="S119" i="2"/>
  <c r="S126" i="2"/>
  <c r="S99" i="2"/>
  <c r="S107" i="2"/>
  <c r="S103" i="2"/>
  <c r="S109" i="2"/>
  <c r="S113" i="2"/>
  <c r="S118" i="2"/>
  <c r="S96" i="2"/>
  <c r="S94" i="2"/>
  <c r="S115" i="2"/>
  <c r="S124" i="2"/>
  <c r="S128" i="2"/>
  <c r="S123" i="2"/>
  <c r="S120" i="2"/>
  <c r="S104" i="2"/>
  <c r="Q123" i="2"/>
  <c r="Q112" i="2"/>
  <c r="Q103" i="2"/>
  <c r="S110" i="2"/>
  <c r="S105" i="2"/>
  <c r="S117" i="2"/>
  <c r="S101" i="2"/>
  <c r="S102" i="2"/>
  <c r="Q102" i="2"/>
  <c r="S98" i="2"/>
  <c r="S97" i="2"/>
  <c r="S91" i="2"/>
  <c r="Q96" i="2"/>
  <c r="S116" i="2"/>
  <c r="Q94" i="2"/>
  <c r="S121" i="2"/>
  <c r="Q121" i="2"/>
  <c r="S100" i="2"/>
  <c r="S125" i="2"/>
  <c r="Q113" i="2"/>
  <c r="S114" i="2"/>
  <c r="Q124" i="2"/>
  <c r="S106" i="2"/>
  <c r="Q91" i="2"/>
  <c r="Q117" i="2"/>
  <c r="Q116" i="2"/>
  <c r="S127" i="2"/>
  <c r="Q100" i="2"/>
  <c r="Q125" i="2"/>
  <c r="S108" i="2"/>
  <c r="Q114" i="2"/>
  <c r="S122" i="2"/>
  <c r="S95" i="2"/>
  <c r="S92" i="2"/>
  <c r="Q105" i="2"/>
  <c r="Q97" i="2"/>
  <c r="Q119" i="2"/>
  <c r="S93" i="2"/>
  <c r="Q93" i="2"/>
  <c r="Q127" i="2"/>
  <c r="Q107" i="2"/>
  <c r="S111" i="2"/>
  <c r="Q111" i="2"/>
  <c r="Q122" i="2"/>
  <c r="Q106" i="2"/>
  <c r="Q101" i="2"/>
  <c r="Q92" i="2"/>
  <c r="Q118" i="2"/>
  <c r="Q108" i="2"/>
  <c r="Q104" i="2"/>
  <c r="Q115" i="2"/>
  <c r="Q98" i="2"/>
  <c r="Q126" i="2"/>
  <c r="Q120" i="2"/>
  <c r="Q110" i="2"/>
  <c r="Q95" i="2"/>
  <c r="S76" i="2"/>
  <c r="K89" i="2"/>
  <c r="S89" i="2" s="1"/>
  <c r="K76" i="2"/>
  <c r="K73" i="2" s="1"/>
  <c r="Q128" i="2"/>
  <c r="Q90" i="2"/>
  <c r="Q89" i="2" s="1"/>
  <c r="Q109" i="2"/>
  <c r="Q99" i="2"/>
  <c r="Q76" i="2" l="1"/>
  <c r="Q73" i="2" s="1"/>
  <c r="S73" i="2"/>
  <c r="S134" i="2"/>
  <c r="S136" i="2"/>
  <c r="S139" i="2"/>
  <c r="S138" i="2"/>
  <c r="S132" i="2"/>
  <c r="S135" i="2"/>
  <c r="S137" i="2"/>
  <c r="Q140" i="2"/>
  <c r="S140" i="2"/>
  <c r="Q137" i="2"/>
  <c r="Q135" i="2"/>
  <c r="Q134" i="2"/>
  <c r="Q136" i="2"/>
  <c r="S133" i="2"/>
  <c r="Q133" i="2"/>
  <c r="Q139" i="2"/>
  <c r="Q138" i="2"/>
  <c r="Q132" i="2"/>
  <c r="S141" i="2"/>
  <c r="Q141" i="2"/>
  <c r="S147" i="2"/>
  <c r="S143" i="2"/>
  <c r="S144" i="2"/>
  <c r="Q147" i="2"/>
  <c r="S145" i="2"/>
  <c r="Q144" i="2"/>
  <c r="Q145" i="2"/>
  <c r="S146" i="2"/>
  <c r="Q146" i="2"/>
  <c r="S148" i="2"/>
  <c r="Q148" i="2"/>
  <c r="Q143" i="2"/>
  <c r="K130" i="2"/>
  <c r="K131" i="2"/>
  <c r="S149" i="2" l="1"/>
  <c r="M131" i="2"/>
  <c r="M130" i="2" s="1"/>
  <c r="Q149" i="2"/>
  <c r="Q131" i="2"/>
  <c r="Q130" i="2"/>
  <c r="O131" i="2"/>
  <c r="O21" i="2" s="1"/>
  <c r="O130" i="2" l="1"/>
  <c r="O129" i="2" s="1"/>
  <c r="O72" i="2" s="1"/>
  <c r="O24" i="2" s="1"/>
  <c r="O20" i="2" s="1"/>
  <c r="O29" i="2" s="1"/>
  <c r="M129" i="2"/>
  <c r="S130" i="2"/>
  <c r="S131" i="2"/>
  <c r="M72" i="2" l="1"/>
  <c r="M24" i="2" l="1"/>
  <c r="M29" i="2" l="1"/>
  <c r="S217" i="2"/>
  <c r="Q216" i="2"/>
  <c r="S218" i="2"/>
  <c r="S219" i="2"/>
  <c r="Q219" i="2"/>
  <c r="Q217" i="2"/>
  <c r="K216" i="2"/>
  <c r="S216" i="2"/>
  <c r="Q218" i="2"/>
  <c r="S212" i="2"/>
  <c r="S214" i="2"/>
  <c r="Q214" i="2"/>
  <c r="S211" i="2"/>
  <c r="S215" i="2"/>
  <c r="S213" i="2"/>
  <c r="Q213" i="2"/>
  <c r="Q215" i="2"/>
  <c r="Q212" i="2"/>
  <c r="Q211" i="2"/>
  <c r="S210" i="2" l="1"/>
  <c r="S209" i="2"/>
  <c r="S204" i="2"/>
  <c r="S206" i="2"/>
  <c r="S205" i="2"/>
  <c r="Q205" i="2"/>
  <c r="S208" i="2"/>
  <c r="Q208" i="2"/>
  <c r="Q206" i="2"/>
  <c r="S207" i="2"/>
  <c r="Q207" i="2"/>
  <c r="S197" i="2"/>
  <c r="S195" i="2"/>
  <c r="S196" i="2"/>
  <c r="Q197" i="2"/>
  <c r="S203" i="2"/>
  <c r="S202" i="2"/>
  <c r="S199" i="2"/>
  <c r="Q196" i="2"/>
  <c r="S201" i="2"/>
  <c r="S200" i="2"/>
  <c r="Q203" i="2"/>
  <c r="S198" i="2"/>
  <c r="S192" i="2"/>
  <c r="S194" i="2"/>
  <c r="S193" i="2"/>
  <c r="Q202" i="2"/>
  <c r="Q198" i="2"/>
  <c r="Q200" i="2"/>
  <c r="Q194" i="2"/>
  <c r="Q28" i="2" s="1"/>
  <c r="Q195" i="2"/>
  <c r="Q201" i="2"/>
  <c r="Q199" i="2"/>
  <c r="S191" i="2" l="1"/>
  <c r="K28" i="2"/>
  <c r="S28" i="2" s="1"/>
  <c r="S190" i="2"/>
  <c r="S189" i="2"/>
  <c r="Q27" i="2"/>
  <c r="Q190" i="2"/>
  <c r="K27" i="2"/>
  <c r="S27" i="2"/>
  <c r="S188" i="2"/>
  <c r="S187" i="2"/>
  <c r="Q188" i="2"/>
  <c r="S186" i="2"/>
  <c r="S185" i="2"/>
  <c r="S183" i="2"/>
  <c r="S182" i="2"/>
  <c r="Q186" i="2"/>
  <c r="S184" i="2"/>
  <c r="Q185" i="2"/>
  <c r="Q184" i="2"/>
  <c r="K26" i="2"/>
  <c r="S26" i="2" s="1"/>
  <c r="Q183" i="2"/>
  <c r="Q26" i="2"/>
  <c r="S181" i="2" l="1"/>
  <c r="S180" i="2"/>
  <c r="Q180" i="2"/>
  <c r="S179" i="2"/>
  <c r="S178" i="2"/>
  <c r="S177" i="2"/>
  <c r="Q178" i="2"/>
  <c r="Q25" i="2"/>
  <c r="S176" i="2" l="1"/>
  <c r="K25" i="2"/>
  <c r="S25" i="2" s="1"/>
  <c r="S175" i="2"/>
  <c r="S22" i="2"/>
  <c r="Q175" i="2"/>
  <c r="S173" i="2"/>
  <c r="S174" i="2" l="1"/>
  <c r="S171" i="2"/>
  <c r="S172" i="2"/>
  <c r="S170" i="2"/>
  <c r="Q172" i="2"/>
  <c r="S169" i="2"/>
  <c r="S168" i="2"/>
  <c r="Q169" i="2"/>
  <c r="S167" i="2"/>
  <c r="Q167" i="2"/>
  <c r="S166" i="2"/>
  <c r="S165" i="2"/>
  <c r="S21" i="2"/>
  <c r="S163" i="2"/>
  <c r="Q165" i="2"/>
  <c r="S162" i="2"/>
  <c r="Q162" i="2"/>
  <c r="S161" i="2"/>
  <c r="S160" i="2"/>
  <c r="Q160" i="2"/>
  <c r="S159" i="2"/>
  <c r="S158" i="2"/>
  <c r="S157" i="2"/>
  <c r="Q158" i="2"/>
  <c r="S156" i="2"/>
  <c r="S155" i="2"/>
  <c r="Q156" i="2"/>
  <c r="S154" i="2"/>
  <c r="Q154" i="2"/>
  <c r="S153" i="2"/>
  <c r="S152" i="2"/>
  <c r="S150" i="2"/>
  <c r="K129" i="2"/>
  <c r="S129" i="2" s="1"/>
  <c r="K72" i="2"/>
  <c r="K24" i="2" s="1"/>
  <c r="S151" i="2"/>
  <c r="K150" i="2"/>
  <c r="Q151" i="2"/>
  <c r="Q150" i="2"/>
  <c r="Q129" i="2"/>
  <c r="Q72" i="2" s="1"/>
  <c r="Q24" i="2" s="1"/>
  <c r="Q29" i="2" s="1"/>
  <c r="S24" i="2" l="1"/>
  <c r="S72" i="2"/>
  <c r="S20" i="2" l="1"/>
  <c r="K29" i="2"/>
  <c r="S29" i="2" s="1"/>
</calcChain>
</file>

<file path=xl/sharedStrings.xml><?xml version="1.0" encoding="utf-8"?>
<sst xmlns="http://schemas.openxmlformats.org/spreadsheetml/2006/main" count="1950" uniqueCount="475">
  <si>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</si>
  <si>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</si>
  <si>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</si>
  <si>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</si>
  <si>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</si>
  <si>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</si>
  <si>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</si>
  <si>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</si>
  <si>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</si>
  <si>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>Приложение  № 2</t>
  </si>
  <si>
    <t>Номер группы инвестиционных проектов</t>
  </si>
  <si>
    <t>ВСЕГО по инвестиционной программе, в том числе:</t>
  </si>
  <si>
    <t>Форма 2. Отчет об исполнении плана освоения капитальных вложений по инвестиционным проектам инвестиционной программы</t>
  </si>
  <si>
    <t>в текущих ценах</t>
  </si>
  <si>
    <t>в прогнозных ценах</t>
  </si>
  <si>
    <t xml:space="preserve">в прогнозных ценах 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</si>
  <si>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</si>
  <si>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от « 25 » апреля 2018 г. № 320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</si>
  <si>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</si>
  <si>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</si>
  <si>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</si>
  <si>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</si>
  <si>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млн. рублей (без НДС)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</si>
  <si>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</si>
  <si>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</si>
  <si>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</si>
  <si>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</si>
  <si>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</si>
  <si>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</si>
  <si>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</si>
  <si>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</si>
  <si>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</si>
  <si>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</si>
  <si>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</si>
  <si>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</si>
  <si>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</si>
  <si>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</si>
  <si>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</si>
  <si>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</si>
  <si>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</si>
  <si>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</si>
  <si>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</si>
  <si>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</si>
  <si>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</si>
  <si>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</si>
  <si>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</si>
  <si>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</si>
  <si>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</si>
  <si>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</si>
  <si>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</si>
  <si>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</si>
  <si>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</si>
  <si>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</si>
  <si>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</si>
  <si>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</si>
  <si>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</si>
  <si>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</si>
  <si>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</si>
  <si>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</si>
  <si>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</si>
  <si>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</si>
  <si>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</si>
  <si>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</si>
  <si>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</si>
  <si>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</si>
  <si>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</si>
  <si>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</si>
  <si>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</si>
  <si>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</si>
  <si>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</si>
  <si>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</si>
  <si>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</si>
  <si>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</si>
  <si>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</si>
  <si>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</si>
  <si>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</si>
  <si>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</si>
  <si>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</si>
  <si>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</si>
  <si>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</si>
  <si>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</si>
  <si>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</si>
  <si>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</si>
  <si>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</si>
  <si>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</si>
  <si>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</si>
  <si>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</si>
  <si>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</si>
  <si>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</si>
  <si>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</si>
  <si>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</si>
  <si>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</si>
  <si>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</si>
  <si>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</si>
  <si>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</si>
  <si>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</si>
  <si>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</si>
  <si>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</si>
  <si>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</si>
  <si>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</si>
  <si>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</si>
  <si>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</si>
  <si>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</si>
  <si>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</si>
  <si>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</si>
  <si>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</si>
  <si>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</si>
  <si>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</si>
  <si>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</si>
  <si>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</si>
  <si>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</si>
  <si>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</si>
  <si>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</si>
  <si>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</si>
  <si>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</si>
  <si>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</si>
  <si>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</si>
  <si>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</si>
  <si>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</si>
  <si>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</si>
  <si>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</si>
  <si>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</si>
  <si>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</si>
  <si>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</si>
  <si>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</si>
  <si>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</si>
  <si>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</si>
  <si>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</si>
  <si>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</si>
  <si>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</si>
  <si>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</si>
  <si>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</si>
  <si>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</si>
  <si>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</si>
  <si>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</si>
  <si>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</si>
  <si>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</si>
  <si>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</si>
  <si>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</si>
  <si>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</si>
  <si>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</si>
  <si>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</si>
  <si>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</si>
  <si>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</si>
  <si>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</si>
  <si>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</si>
  <si>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</si>
  <si>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</si>
  <si>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</si>
  <si>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</si>
  <si>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</si>
  <si>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</si>
  <si>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</si>
  <si>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</si>
  <si>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</si>
  <si>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</si>
  <si>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</si>
  <si>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</si>
  <si>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</si>
  <si>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</si>
  <si>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</si>
  <si>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</si>
  <si>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</si>
  <si>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</si>
  <si>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</si>
  <si>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</si>
  <si>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</si>
  <si>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</si>
  <si>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</si>
  <si>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</si>
  <si>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</si>
  <si>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</si>
  <si>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</si>
  <si>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</si>
  <si>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</si>
  <si>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</si>
  <si>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</si>
  <si>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</si>
  <si>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</si>
  <si>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</si>
  <si>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</si>
  <si>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</si>
  <si>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</si>
  <si>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</si>
  <si>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</si>
  <si>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</si>
  <si>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</si>
  <si>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</si>
  <si>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</si>
  <si>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</si>
  <si>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</si>
  <si>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</si>
  <si>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</si>
  <si>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</si>
  <si>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</si>
  <si>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</si>
  <si>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</si>
  <si>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</si>
  <si>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</si>
  <si>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</si>
  <si>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</si>
  <si>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</si>
  <si>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</si>
  <si>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</si>
  <si>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</si>
  <si>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</si>
  <si>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</si>
  <si>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</si>
  <si>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</si>
  <si>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</si>
  <si>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</si>
  <si>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</si>
  <si>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</si>
  <si>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</si>
  <si>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</si>
  <si>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</si>
  <si>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</si>
  <si>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</si>
  <si>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</si>
  <si>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</si>
  <si>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</si>
  <si>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</si>
  <si>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</si>
  <si>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</si>
  <si>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</si>
  <si>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</si>
  <si>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</si>
  <si>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</si>
  <si>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</si>
  <si>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</si>
  <si>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</si>
  <si>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</si>
  <si>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</si>
  <si>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</si>
  <si>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</si>
  <si>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</si>
  <si>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</si>
  <si>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</si>
  <si>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</si>
  <si>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</si>
  <si>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</si>
  <si>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</si>
  <si>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</si>
  <si>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</si>
  <si>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</si>
  <si>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</si>
  <si>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</si>
  <si>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</si>
  <si>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</si>
  <si>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</si>
  <si>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</si>
  <si>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</si>
  <si>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</si>
  <si>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</si>
  <si>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</si>
  <si>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</si>
  <si>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</si>
  <si>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</si>
  <si>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</si>
  <si>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</si>
  <si>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</si>
  <si>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</si>
  <si>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</si>
  <si>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</si>
  <si>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</si>
  <si>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</si>
  <si>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</si>
  <si>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</si>
  <si>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</si>
  <si>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</si>
  <si>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</si>
  <si>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</si>
  <si>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</si>
  <si>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</si>
  <si>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</si>
  <si>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</si>
  <si>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</si>
  <si>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</si>
  <si>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</si>
  <si>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</si>
  <si>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</si>
  <si>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</si>
  <si>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</si>
  <si>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</si>
  <si>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</si>
  <si>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</si>
  <si>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</si>
  <si>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</si>
  <si>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</si>
  <si>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</si>
  <si>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</si>
  <si>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</si>
  <si>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</si>
  <si>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</si>
  <si>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</si>
  <si>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</si>
  <si>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</si>
  <si>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</si>
  <si>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</si>
  <si>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</si>
  <si>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</si>
  <si>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</si>
  <si>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</si>
  <si>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</si>
  <si>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</si>
  <si>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</si>
  <si>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</si>
  <si>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</si>
  <si>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</si>
  <si>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</si>
  <si>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</si>
  <si>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</si>
  <si>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</si>
  <si>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</si>
  <si>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</si>
  <si>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</si>
  <si>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</si>
  <si>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</si>
  <si>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</si>
  <si>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</si>
  <si>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</si>
  <si>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</si>
  <si>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</si>
  <si>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</si>
  <si>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</si>
  <si>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</si>
  <si>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</si>
  <si>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</si>
  <si>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</si>
  <si>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</si>
  <si>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</si>
  <si>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</si>
  <si>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</si>
  <si>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</si>
  <si>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</si>
  <si>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</si>
  <si>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</si>
  <si>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</si>
  <si>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</si>
  <si>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</si>
  <si>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</si>
  <si>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</si>
  <si>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</si>
  <si>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</si>
  <si>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</si>
  <si>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</si>
  <si>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</si>
  <si>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</si>
  <si>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</si>
  <si>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</si>
  <si>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</si>
  <si>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</si>
  <si>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</si>
  <si>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</si>
  <si>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</si>
  <si>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</si>
  <si>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</si>
  <si>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</si>
  <si>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</si>
  <si>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</si>
  <si>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</si>
  <si>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</si>
  <si>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</si>
  <si>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</si>
  <si>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</si>
  <si>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</si>
  <si>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</si>
  <si>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</si>
  <si>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</si>
  <si>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</si>
  <si>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</si>
  <si>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</si>
  <si>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</si>
  <si>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</si>
  <si>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</si>
  <si>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</si>
  <si>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</si>
  <si>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</si>
  <si>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</si>
  <si>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</si>
  <si>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</si>
  <si>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</si>
  <si>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</si>
  <si>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</si>
  <si>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</si>
  <si>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</si>
  <si>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</si>
  <si>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</si>
  <si>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</si>
  <si>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</si>
  <si>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</si>
  <si>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</si>
  <si>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</si>
  <si>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</si>
  <si>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</si>
  <si>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</si>
  <si>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</si>
  <si>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</si>
  <si>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</si>
  <si>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</si>
  <si>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</si>
  <si>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</si>
  <si>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</si>
  <si>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</si>
  <si>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</si>
  <si>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</si>
  <si>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</si>
  <si>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</si>
  <si>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</si>
  <si>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</si>
  <si>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</si>
  <si>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</si>
  <si>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</si>
  <si>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</si>
  <si>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</si>
  <si>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</si>
  <si>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</si>
  <si>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</si>
  <si>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</si>
  <si>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</si>
  <si>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</si>
  <si>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</si>
  <si>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</si>
  <si>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</si>
  <si>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</si>
  <si>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</si>
  <si>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</si>
  <si>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</si>
  <si>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</si>
  <si>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</si>
  <si>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</si>
  <si>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</si>
  <si>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</si>
  <si>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</si>
  <si>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</si>
  <si>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</si>
  <si>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</si>
  <si>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</si>
  <si>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</si>
  <si>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</si>
  <si>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1.2.2.1.1.16</t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</si>
  <si>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</si>
  <si>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</si>
  <si>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</si>
  <si>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</si>
  <si>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</si>
  <si>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</si>
  <si>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</si>
  <si>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r>
      <t xml:space="preserve">Год раскрытия информации: </t>
    </r>
    <r>
      <rPr>
        <b/>
        <u/>
        <sz val="14"/>
        <color rgb="FFC00000"/>
        <rFont val="Times New Roman"/>
        <family val="1"/>
        <charset val="204"/>
      </rPr>
      <t>2023</t>
    </r>
    <r>
      <rPr>
        <sz val="14"/>
        <color rgb="FFC00000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</si>
  <si>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89.</t>
    </r>
  </si>
  <si>
    <r>
      <t xml:space="preserve">за год </t>
    </r>
    <r>
      <rPr>
        <b/>
        <u/>
        <sz val="14"/>
        <color rgb="FFC00000"/>
        <rFont val="Times New Roman"/>
        <family val="1"/>
        <charset val="204"/>
      </rPr>
      <t>2022</t>
    </r>
  </si>
  <si>
    <r>
      <t xml:space="preserve">Фактический объем освоения капитальных вложений на </t>
    </r>
    <r>
      <rPr>
        <sz val="12"/>
        <color rgb="FFC00000"/>
        <rFont val="Times New Roman"/>
        <family val="1"/>
        <charset val="204"/>
      </rPr>
      <t xml:space="preserve">01.01.2022 года </t>
    </r>
    <r>
      <rPr>
        <sz val="12"/>
        <rFont val="Times New Roman"/>
        <family val="1"/>
        <charset val="204"/>
      </rPr>
      <t xml:space="preserve">(года N), млн. рублей 
(без НДС) </t>
    </r>
  </si>
  <si>
    <r>
      <t>Остаток освоения капитальных вложений 
на</t>
    </r>
    <r>
      <rPr>
        <sz val="12"/>
        <color rgb="FFC00000"/>
        <rFont val="Times New Roman"/>
        <family val="1"/>
        <charset val="204"/>
      </rPr>
      <t xml:space="preserve"> 01.01.2022 г</t>
    </r>
    <r>
      <rPr>
        <sz val="12"/>
        <rFont val="Times New Roman"/>
        <family val="1"/>
        <charset val="204"/>
      </rPr>
      <t xml:space="preserve">ода (года N), млн. рублей (без НДС) </t>
    </r>
  </si>
  <si>
    <t>Освоение капитальных вложений года 2022 (года N), млн. рублей (без НДС)</t>
  </si>
  <si>
    <r>
      <t xml:space="preserve">Остаток освоения капитальных вложений 
на </t>
    </r>
    <r>
      <rPr>
        <sz val="12"/>
        <color rgb="FFC00000"/>
        <rFont val="Times New Roman"/>
        <family val="1"/>
        <charset val="204"/>
      </rPr>
      <t>01.01.2023</t>
    </r>
    <r>
      <rPr>
        <sz val="12"/>
        <rFont val="Times New Roman"/>
        <family val="1"/>
        <charset val="204"/>
      </rPr>
      <t xml:space="preserve"> года (года (N+1)), млн. рублей 
(без НДС) </t>
    </r>
  </si>
  <si>
    <r>
      <t xml:space="preserve">Отклонение от плана освоения капитальных вложений </t>
    </r>
    <r>
      <rPr>
        <sz val="12"/>
        <color rgb="FFFF0000"/>
        <rFont val="Times New Roman"/>
        <family val="1"/>
        <charset val="204"/>
      </rPr>
      <t>2022</t>
    </r>
    <r>
      <rPr>
        <sz val="12"/>
        <rFont val="Times New Roman"/>
        <family val="1"/>
        <charset val="204"/>
      </rPr>
      <t xml:space="preserve"> (года N) </t>
    </r>
  </si>
  <si>
    <t>Строительство КЛ 0,4 кВ от РУ-0,4 кВ ТП-9  Р-7 и КЛ 0,4 кВ от РУ-0,4 кВ ТП-10А Р-11 до ВРУ 0,4 кВ МБДОУ детский сад №5 (ТП-043/2019 от 11.09.2019)</t>
  </si>
  <si>
    <t>1.1.1.3.1</t>
  </si>
  <si>
    <t>Реконструкция ТП-68  ДК "Восход" пгт.Никель</t>
  </si>
  <si>
    <t>М_ПрН_ТП68_1113_01</t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</si>
  <si>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</si>
  <si>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</si>
  <si>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t xml:space="preserve">ТП-87. ТМ-250 6/0.4 зав.№ 635489, ввод в эксплуатацию1972г.  - 1 шт,      </t>
  </si>
  <si>
    <t xml:space="preserve">I_ПрЗ_ПС26_111232.04
L_ПрЗ_ПС26_111232.04
</t>
  </si>
  <si>
    <t>К_Кр_ВЛ№10_ВЛ№11_1221.1.15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</si>
  <si>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u/>
        <sz val="12"/>
        <color theme="1"/>
        <rFont val="Times New Roman"/>
        <family val="1"/>
        <charset val="204"/>
      </rPr>
      <t>;</t>
    </r>
  </si>
  <si>
    <t>L_Кр_ВЛф9ф15РП140_1221.1.17.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</si>
  <si>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</si>
  <si>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</si>
  <si>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</si>
  <si>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M_Кр_ОС_АСКУЭ_1236.1.01</t>
  </si>
  <si>
    <t>Строительство кабельной линии 10 кВ от РП-1 до ТП-65.Прокладка кабельной линии 10 кВ с заменой ячейки  на РП-1</t>
  </si>
  <si>
    <t>работы выполнены хоз.способом</t>
  </si>
  <si>
    <t>по результатам закупочных процедур</t>
  </si>
  <si>
    <t>работы выполнены хозспособом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</si>
</sst>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_-* #,##0.000\ _₽_-;\-* #,##0.000\ _₽_-;_-* &quot;-&quot;??\ _₽_-;_-@_-"/>
    <numFmt numFmtId="169" formatCode="_-* #,##0.000_р_._-;\-* #,##0.000_р_._-;_-* &quot;-&quot;???_р_._-;_-@_-"/>
    <numFmt numFmtId="171" formatCode="#,##0.000"/>
    <numFmt numFmtId="172" formatCode="0.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</cellStyleXfs>
  <cellXfs count="191">
    <xf numFmtId="0" fontId="0" fillId="0" borderId="0" xfId="0"/>
    <xf numFmtId="0" fontId="9" fillId="0" borderId="0" xfId="37" applyFont="1"/>
    <xf numFmtId="0" fontId="9" fillId="0" borderId="0" xfId="37" applyFont="1" applyFill="1" applyBorder="1" applyAlignment="1">
      <alignment horizontal="center" vertical="center" wrapText="1"/>
    </xf>
    <xf numFmtId="0" fontId="9" fillId="0" borderId="0" xfId="37" applyFont="1" applyFill="1" applyBorder="1" applyAlignment="1">
      <alignment horizontal="left" vertical="center" wrapText="1"/>
    </xf>
    <xf numFmtId="0" fontId="9" fillId="0" borderId="0" xfId="278" applyFont="1" applyFill="1" applyAlignment="1">
      <alignment vertical="center" wrapText="1"/>
    </xf>
    <xf numFmtId="0" fontId="31" fillId="0" borderId="0" xfId="37" applyFont="1" applyAlignment="1">
      <alignment horizontal="right"/>
    </xf>
    <xf numFmtId="0" fontId="9" fillId="24" borderId="0" xfId="37" applyFont="1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9" fillId="24" borderId="0" xfId="37" applyFont="1" applyFill="1" applyBorder="1"/>
    <xf numFmtId="0" fontId="29" fillId="24" borderId="0" xfId="54" applyFont="1" applyFill="1" applyAlignment="1">
      <alignment vertical="center"/>
    </xf>
    <xf numFmtId="0" fontId="31" fillId="24" borderId="0" xfId="37" applyFont="1" applyFill="1"/>
    <xf numFmtId="0" fontId="9" fillId="24" borderId="10" xfId="37" applyFont="1" applyFill="1" applyBorder="1" applyAlignment="1">
      <alignment horizontal="center" vertical="center" wrapText="1"/>
    </xf>
    <xf numFmtId="0" fontId="29" fillId="24" borderId="0" xfId="54" applyFont="1" applyFill="1" applyAlignment="1">
      <alignment horizontal="center" vertical="center"/>
    </xf>
    <xf numFmtId="0" fontId="9" fillId="24" borderId="0" xfId="37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31" fillId="24" borderId="0" xfId="37" applyFont="1" applyFill="1" applyBorder="1" applyAlignment="1">
      <alignment horizontal="center"/>
    </xf>
    <xf numFmtId="0" fontId="31" fillId="24" borderId="0" xfId="0" applyFont="1" applyFill="1" applyAlignment="1"/>
    <xf numFmtId="0" fontId="37" fillId="24" borderId="0" xfId="54" applyFont="1" applyFill="1" applyAlignment="1">
      <alignment vertical="center"/>
    </xf>
    <xf numFmtId="0" fontId="9" fillId="24" borderId="10" xfId="37" applyFont="1" applyFill="1" applyBorder="1" applyAlignment="1">
      <alignment horizontal="center" vertical="center" wrapText="1"/>
    </xf>
    <xf numFmtId="0" fontId="39" fillId="26" borderId="10" xfId="0" applyFont="1" applyFill="1" applyBorder="1" applyAlignment="1">
      <alignment horizontal="center" vertical="center" wrapText="1"/>
    </xf>
    <xf numFmtId="0" fontId="39" fillId="25" borderId="10" xfId="0" applyNumberFormat="1" applyFont="1" applyFill="1" applyBorder="1" applyAlignment="1">
      <alignment horizontal="center" vertical="center" wrapText="1"/>
    </xf>
    <xf numFmtId="0" fontId="39" fillId="25" borderId="10" xfId="0" applyFont="1" applyFill="1" applyBorder="1" applyAlignment="1">
      <alignment horizontal="center" vertical="center" wrapText="1"/>
    </xf>
    <xf numFmtId="167" fontId="39" fillId="28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26" borderId="10" xfId="0" applyNumberFormat="1" applyFont="1" applyFill="1" applyBorder="1" applyAlignment="1">
      <alignment horizontal="center" vertical="center" wrapText="1"/>
    </xf>
    <xf numFmtId="167" fontId="39" fillId="29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26" borderId="10" xfId="0" applyFont="1" applyFill="1" applyBorder="1" applyAlignment="1">
      <alignment horizontal="center" vertical="center" wrapText="1"/>
    </xf>
    <xf numFmtId="49" fontId="29" fillId="0" borderId="10" xfId="0" applyNumberFormat="1" applyFont="1" applyFill="1" applyBorder="1" applyAlignment="1">
      <alignment horizontal="center" vertical="center" wrapText="1"/>
    </xf>
    <xf numFmtId="167" fontId="29" fillId="0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49" fontId="39" fillId="26" borderId="10" xfId="0" applyNumberFormat="1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left" vertical="center" wrapText="1"/>
    </xf>
    <xf numFmtId="167" fontId="29" fillId="0" borderId="10" xfId="621" applyNumberFormat="1" applyFont="1" applyFill="1" applyBorder="1" applyAlignment="1">
      <alignment horizontal="center" vertical="center" wrapText="1"/>
    </xf>
    <xf numFmtId="167" fontId="29" fillId="0" borderId="10" xfId="0" applyNumberFormat="1" applyFont="1" applyFill="1" applyBorder="1" applyAlignment="1">
      <alignment horizontal="center" vertical="center" wrapText="1"/>
    </xf>
    <xf numFmtId="0" fontId="39" fillId="27" borderId="10" xfId="0" applyNumberFormat="1" applyFont="1" applyFill="1" applyBorder="1" applyAlignment="1">
      <alignment horizontal="center" vertical="center" wrapText="1"/>
    </xf>
    <xf numFmtId="167" fontId="39" fillId="30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27" borderId="10" xfId="0" applyFont="1" applyFill="1" applyBorder="1" applyAlignment="1">
      <alignment horizontal="center" vertical="center" wrapText="1"/>
    </xf>
    <xf numFmtId="0" fontId="39" fillId="27" borderId="10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vertical="center" wrapText="1"/>
    </xf>
    <xf numFmtId="49" fontId="29" fillId="0" borderId="10" xfId="54" applyNumberFormat="1" applyFont="1" applyFill="1" applyBorder="1" applyAlignment="1">
      <alignment horizontal="center" vertical="center"/>
    </xf>
    <xf numFmtId="0" fontId="29" fillId="0" borderId="10" xfId="54" applyNumberFormat="1" applyFont="1" applyFill="1" applyBorder="1" applyAlignment="1">
      <alignment vertical="center" wrapText="1"/>
    </xf>
    <xf numFmtId="0" fontId="29" fillId="0" borderId="10" xfId="54" applyNumberFormat="1" applyFont="1" applyBorder="1" applyAlignment="1">
      <alignment horizontal="center" vertical="center"/>
    </xf>
    <xf numFmtId="0" fontId="39" fillId="31" borderId="10" xfId="0" applyNumberFormat="1" applyFont="1" applyFill="1" applyBorder="1" applyAlignment="1">
      <alignment horizontal="center" vertical="center" wrapText="1"/>
    </xf>
    <xf numFmtId="167" fontId="39" fillId="32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31" borderId="10" xfId="0" applyFont="1" applyFill="1" applyBorder="1" applyAlignment="1">
      <alignment horizontal="center" vertical="center" wrapText="1"/>
    </xf>
    <xf numFmtId="0" fontId="39" fillId="33" borderId="10" xfId="0" applyNumberFormat="1" applyFont="1" applyFill="1" applyBorder="1" applyAlignment="1">
      <alignment horizontal="center" vertical="center" wrapText="1"/>
    </xf>
    <xf numFmtId="167" fontId="39" fillId="34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33" borderId="10" xfId="0" applyFont="1" applyFill="1" applyBorder="1" applyAlignment="1">
      <alignment horizontal="center" vertical="center" wrapText="1"/>
    </xf>
    <xf numFmtId="49" fontId="29" fillId="35" borderId="10" xfId="54" applyNumberFormat="1" applyFont="1" applyFill="1" applyBorder="1" applyAlignment="1">
      <alignment horizontal="center" vertical="center"/>
    </xf>
    <xf numFmtId="0" fontId="29" fillId="35" borderId="10" xfId="54" applyNumberFormat="1" applyFont="1" applyFill="1" applyBorder="1" applyAlignment="1">
      <alignment vertical="center" wrapText="1"/>
    </xf>
    <xf numFmtId="0" fontId="29" fillId="35" borderId="10" xfId="54" applyNumberFormat="1" applyFont="1" applyFill="1" applyBorder="1" applyAlignment="1">
      <alignment horizontal="center" vertical="center"/>
    </xf>
    <xf numFmtId="167" fontId="29" fillId="0" borderId="10" xfId="621" applyNumberFormat="1" applyFont="1" applyFill="1" applyBorder="1" applyAlignment="1">
      <alignment horizontal="left" vertical="center" wrapText="1"/>
    </xf>
    <xf numFmtId="49" fontId="29" fillId="36" borderId="10" xfId="54" applyNumberFormat="1" applyFont="1" applyFill="1" applyBorder="1" applyAlignment="1">
      <alignment horizontal="center" vertical="center"/>
    </xf>
    <xf numFmtId="0" fontId="29" fillId="36" borderId="10" xfId="54" applyNumberFormat="1" applyFont="1" applyFill="1" applyBorder="1" applyAlignment="1">
      <alignment vertical="center" wrapText="1"/>
    </xf>
    <xf numFmtId="0" fontId="29" fillId="36" borderId="10" xfId="54" applyNumberFormat="1" applyFont="1" applyFill="1" applyBorder="1" applyAlignment="1">
      <alignment horizontal="center" vertical="center"/>
    </xf>
    <xf numFmtId="167" fontId="29" fillId="0" borderId="10" xfId="0" applyNumberFormat="1" applyFont="1" applyFill="1" applyBorder="1" applyAlignment="1">
      <alignment horizontal="left" vertical="center" wrapText="1"/>
    </xf>
    <xf numFmtId="14" fontId="39" fillId="26" borderId="10" xfId="0" applyNumberFormat="1" applyFont="1" applyFill="1" applyBorder="1" applyAlignment="1">
      <alignment horizontal="center" vertical="center" wrapText="1"/>
    </xf>
    <xf numFmtId="0" fontId="29" fillId="0" borderId="10" xfId="0" applyNumberFormat="1" applyFont="1" applyFill="1" applyBorder="1" applyAlignment="1">
      <alignment horizontal="center" vertical="center" wrapText="1"/>
    </xf>
    <xf numFmtId="0" fontId="44" fillId="24" borderId="10" xfId="37" applyFont="1" applyFill="1" applyBorder="1" applyAlignment="1">
      <alignment horizontal="center" vertical="center" textRotation="90" wrapText="1"/>
    </xf>
    <xf numFmtId="168" fontId="45" fillId="24" borderId="10" xfId="0" applyNumberFormat="1" applyFont="1" applyFill="1" applyBorder="1" applyAlignment="1">
      <alignment horizontal="center" vertical="center" wrapText="1"/>
    </xf>
    <xf numFmtId="168" fontId="29" fillId="24" borderId="10" xfId="0" applyNumberFormat="1" applyFont="1" applyFill="1" applyBorder="1" applyAlignment="1">
      <alignment horizontal="center" vertical="center" wrapText="1"/>
    </xf>
    <xf numFmtId="168" fontId="29" fillId="0" borderId="10" xfId="37" applyNumberFormat="1" applyFont="1" applyFill="1" applyBorder="1" applyAlignment="1">
      <alignment horizontal="center" vertical="center" wrapText="1"/>
    </xf>
    <xf numFmtId="0" fontId="29" fillId="24" borderId="0" xfId="37" applyFont="1" applyFill="1"/>
    <xf numFmtId="167" fontId="9" fillId="24" borderId="10" xfId="0" applyNumberFormat="1" applyFont="1" applyFill="1" applyBorder="1" applyAlignment="1">
      <alignment horizontal="center" vertical="center" wrapText="1"/>
    </xf>
    <xf numFmtId="167" fontId="29" fillId="24" borderId="10" xfId="0" applyNumberFormat="1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left" vertical="center" wrapText="1"/>
    </xf>
    <xf numFmtId="0" fontId="40" fillId="24" borderId="0" xfId="37" applyFont="1" applyFill="1"/>
    <xf numFmtId="167" fontId="29" fillId="0" borderId="10" xfId="0" applyNumberFormat="1" applyFont="1" applyFill="1" applyBorder="1" applyAlignment="1">
      <alignment horizontal="center" vertical="center"/>
    </xf>
    <xf numFmtId="167" fontId="29" fillId="0" borderId="19" xfId="0" applyNumberFormat="1" applyFont="1" applyFill="1" applyBorder="1" applyAlignment="1">
      <alignment horizontal="center" vertical="center"/>
    </xf>
    <xf numFmtId="0" fontId="9" fillId="0" borderId="0" xfId="278" applyFont="1" applyFill="1" applyAlignment="1">
      <alignment horizontal="left" vertical="center" wrapText="1"/>
    </xf>
    <xf numFmtId="0" fontId="29" fillId="24" borderId="0" xfId="54" applyFont="1" applyFill="1" applyAlignment="1">
      <alignment horizontal="center" vertical="center"/>
    </xf>
    <xf numFmtId="168" fontId="9" fillId="0" borderId="0" xfId="37" applyNumberFormat="1" applyFont="1" applyFill="1" applyBorder="1" applyAlignment="1">
      <alignment horizontal="center" vertical="center" wrapText="1"/>
    </xf>
    <xf numFmtId="168" fontId="29" fillId="0" borderId="0" xfId="0" applyNumberFormat="1" applyFont="1" applyFill="1" applyBorder="1" applyAlignment="1">
      <alignment horizontal="center" vertical="center" wrapText="1"/>
    </xf>
    <xf numFmtId="168" fontId="29" fillId="24" borderId="0" xfId="0" applyNumberFormat="1" applyFont="1" applyFill="1" applyBorder="1" applyAlignment="1">
      <alignment horizontal="center" vertical="center" wrapText="1"/>
    </xf>
    <xf numFmtId="9" fontId="9" fillId="0" borderId="0" xfId="37" applyNumberFormat="1" applyFont="1" applyFill="1" applyBorder="1" applyAlignment="1">
      <alignment horizontal="center" vertical="center"/>
    </xf>
    <xf numFmtId="167" fontId="45" fillId="24" borderId="0" xfId="0" applyNumberFormat="1" applyFont="1" applyFill="1" applyBorder="1" applyAlignment="1">
      <alignment horizontal="center" vertical="center" wrapText="1"/>
    </xf>
    <xf numFmtId="49" fontId="29" fillId="0" borderId="10" xfId="54" applyNumberFormat="1" applyFont="1" applyFill="1" applyBorder="1" applyAlignment="1">
      <alignment horizontal="left" vertical="center"/>
    </xf>
    <xf numFmtId="49" fontId="39" fillId="0" borderId="10" xfId="0" applyNumberFormat="1" applyFont="1" applyFill="1" applyBorder="1" applyAlignment="1">
      <alignment horizontal="center" vertical="center" wrapText="1"/>
    </xf>
    <xf numFmtId="167" fontId="39" fillId="0" borderId="10" xfId="0" applyNumberFormat="1" applyFont="1" applyFill="1" applyBorder="1" applyAlignment="1">
      <alignment horizontal="center" vertical="center" wrapText="1"/>
    </xf>
    <xf numFmtId="167" fontId="39" fillId="0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0" borderId="10" xfId="0" applyFont="1" applyFill="1" applyBorder="1" applyAlignment="1">
      <alignment horizontal="center" vertical="center" wrapText="1"/>
    </xf>
    <xf numFmtId="49" fontId="39" fillId="35" borderId="10" xfId="54" applyNumberFormat="1" applyFont="1" applyFill="1" applyBorder="1" applyAlignment="1">
      <alignment horizontal="center" vertical="center"/>
    </xf>
    <xf numFmtId="0" fontId="39" fillId="35" borderId="10" xfId="54" applyNumberFormat="1" applyFont="1" applyFill="1" applyBorder="1" applyAlignment="1">
      <alignment vertical="center" wrapText="1"/>
    </xf>
    <xf numFmtId="0" fontId="39" fillId="35" borderId="10" xfId="54" applyNumberFormat="1" applyFont="1" applyFill="1" applyBorder="1" applyAlignment="1">
      <alignment horizontal="center" vertical="center"/>
    </xf>
    <xf numFmtId="49" fontId="39" fillId="0" borderId="10" xfId="54" applyNumberFormat="1" applyFont="1" applyFill="1" applyBorder="1" applyAlignment="1">
      <alignment horizontal="center" vertical="center"/>
    </xf>
    <xf numFmtId="49" fontId="39" fillId="0" borderId="10" xfId="54" applyNumberFormat="1" applyFont="1" applyFill="1" applyBorder="1" applyAlignment="1">
      <alignment horizontal="left" vertical="center" wrapText="1"/>
    </xf>
    <xf numFmtId="0" fontId="39" fillId="0" borderId="10" xfId="54" applyNumberFormat="1" applyFont="1" applyFill="1" applyBorder="1" applyAlignment="1">
      <alignment horizontal="left" vertical="center" wrapText="1"/>
    </xf>
    <xf numFmtId="167" fontId="39" fillId="0" borderId="10" xfId="621" applyNumberFormat="1" applyFont="1" applyFill="1" applyBorder="1" applyAlignment="1">
      <alignment horizontal="center" vertical="center" wrapText="1"/>
    </xf>
    <xf numFmtId="49" fontId="29" fillId="24" borderId="10" xfId="0" applyNumberFormat="1" applyFont="1" applyFill="1" applyBorder="1" applyAlignment="1">
      <alignment horizontal="center" vertical="center" wrapText="1"/>
    </xf>
    <xf numFmtId="167" fontId="29" fillId="24" borderId="10" xfId="621" applyNumberFormat="1" applyFont="1" applyFill="1" applyBorder="1" applyAlignment="1">
      <alignment horizontal="left" vertical="center" wrapText="1"/>
    </xf>
    <xf numFmtId="167" fontId="29" fillId="24" borderId="10" xfId="621" applyNumberFormat="1" applyFont="1" applyFill="1" applyBorder="1" applyAlignment="1">
      <alignment horizontal="center" vertical="center" wrapText="1"/>
    </xf>
    <xf numFmtId="0" fontId="29" fillId="24" borderId="10" xfId="0" applyNumberFormat="1" applyFont="1" applyFill="1" applyBorder="1" applyAlignment="1">
      <alignment horizontal="center" vertical="center" wrapText="1"/>
    </xf>
    <xf numFmtId="167" fontId="29" fillId="24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24" borderId="10" xfId="0" applyFont="1" applyFill="1" applyBorder="1" applyAlignment="1">
      <alignment vertical="center" wrapText="1"/>
    </xf>
    <xf numFmtId="0" fontId="29" fillId="24" borderId="10" xfId="0" applyFont="1" applyFill="1" applyBorder="1" applyAlignment="1">
      <alignment horizontal="center" vertical="center" wrapText="1"/>
    </xf>
    <xf numFmtId="49" fontId="29" fillId="0" borderId="10" xfId="54" applyNumberFormat="1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center" vertical="center" wrapText="1"/>
    </xf>
    <xf numFmtId="167" fontId="39" fillId="27" borderId="10" xfId="0" applyNumberFormat="1" applyFont="1" applyFill="1" applyBorder="1" applyAlignment="1">
      <alignment horizontal="center" vertical="center" wrapText="1"/>
    </xf>
    <xf numFmtId="167" fontId="41" fillId="25" borderId="10" xfId="0" applyNumberFormat="1" applyFont="1" applyFill="1" applyBorder="1" applyAlignment="1">
      <alignment horizontal="center" vertical="center" wrapText="1"/>
    </xf>
    <xf numFmtId="167" fontId="41" fillId="26" borderId="10" xfId="0" applyNumberFormat="1" applyFont="1" applyFill="1" applyBorder="1" applyAlignment="1">
      <alignment horizontal="center" vertical="center" wrapText="1"/>
    </xf>
    <xf numFmtId="167" fontId="41" fillId="27" borderId="10" xfId="0" applyNumberFormat="1" applyFont="1" applyFill="1" applyBorder="1" applyAlignment="1">
      <alignment horizontal="center" vertical="center" wrapText="1"/>
    </xf>
    <xf numFmtId="0" fontId="0" fillId="0" borderId="10" xfId="54" applyNumberFormat="1" applyFont="1" applyBorder="1" applyAlignment="1">
      <alignment horizontal="center" vertical="center"/>
    </xf>
    <xf numFmtId="167" fontId="41" fillId="31" borderId="10" xfId="0" applyNumberFormat="1" applyFont="1" applyFill="1" applyBorder="1" applyAlignment="1">
      <alignment horizontal="center" vertical="center" wrapText="1"/>
    </xf>
    <xf numFmtId="167" fontId="41" fillId="33" borderId="10" xfId="0" applyNumberFormat="1" applyFont="1" applyFill="1" applyBorder="1" applyAlignment="1">
      <alignment horizontal="center" vertical="center" wrapText="1"/>
    </xf>
    <xf numFmtId="0" fontId="9" fillId="35" borderId="10" xfId="54" applyNumberFormat="1" applyFont="1" applyFill="1" applyBorder="1" applyAlignment="1">
      <alignment horizontal="center" vertical="center"/>
    </xf>
    <xf numFmtId="167" fontId="0" fillId="0" borderId="19" xfId="0" applyNumberFormat="1" applyFont="1" applyFill="1" applyBorder="1" applyAlignment="1">
      <alignment horizontal="center" vertical="center"/>
    </xf>
    <xf numFmtId="167" fontId="0" fillId="0" borderId="10" xfId="0" applyNumberFormat="1" applyFont="1" applyFill="1" applyBorder="1" applyAlignment="1">
      <alignment horizontal="center" vertical="center"/>
    </xf>
    <xf numFmtId="167" fontId="41" fillId="0" borderId="10" xfId="0" applyNumberFormat="1" applyFont="1" applyFill="1" applyBorder="1" applyAlignment="1">
      <alignment horizontal="center" vertical="center"/>
    </xf>
    <xf numFmtId="49" fontId="0" fillId="0" borderId="10" xfId="54" applyNumberFormat="1" applyFont="1" applyFill="1" applyBorder="1" applyAlignment="1">
      <alignment horizontal="center" vertical="center"/>
    </xf>
    <xf numFmtId="0" fontId="9" fillId="36" borderId="10" xfId="54" applyNumberFormat="1" applyFont="1" applyFill="1" applyBorder="1" applyAlignment="1">
      <alignment horizontal="center" vertical="center"/>
    </xf>
    <xf numFmtId="0" fontId="41" fillId="26" borderId="10" xfId="0" applyFont="1" applyFill="1" applyBorder="1" applyAlignment="1">
      <alignment horizontal="center" vertical="center" wrapText="1"/>
    </xf>
    <xf numFmtId="167" fontId="0" fillId="24" borderId="10" xfId="0" applyNumberFormat="1" applyFont="1" applyFill="1" applyBorder="1" applyAlignment="1">
      <alignment horizontal="center" vertical="center"/>
    </xf>
    <xf numFmtId="0" fontId="41" fillId="35" borderId="10" xfId="54" applyNumberFormat="1" applyFont="1" applyFill="1" applyBorder="1" applyAlignment="1">
      <alignment horizontal="center" vertical="center"/>
    </xf>
    <xf numFmtId="167" fontId="0" fillId="24" borderId="19" xfId="0" applyNumberFormat="1" applyFont="1" applyFill="1" applyBorder="1" applyAlignment="1">
      <alignment horizontal="center" vertical="center"/>
    </xf>
    <xf numFmtId="167" fontId="41" fillId="24" borderId="10" xfId="0" applyNumberFormat="1" applyFont="1" applyFill="1" applyBorder="1" applyAlignment="1">
      <alignment horizontal="center" vertical="center" wrapText="1"/>
    </xf>
    <xf numFmtId="167" fontId="39" fillId="25" borderId="10" xfId="0" applyNumberFormat="1" applyFont="1" applyFill="1" applyBorder="1" applyAlignment="1">
      <alignment horizontal="center" vertical="center" wrapText="1"/>
    </xf>
    <xf numFmtId="167" fontId="39" fillId="26" borderId="10" xfId="0" applyNumberFormat="1" applyFont="1" applyFill="1" applyBorder="1" applyAlignment="1">
      <alignment horizontal="center" vertical="center" wrapText="1"/>
    </xf>
    <xf numFmtId="167" fontId="39" fillId="31" borderId="10" xfId="0" applyNumberFormat="1" applyFont="1" applyFill="1" applyBorder="1" applyAlignment="1">
      <alignment horizontal="center" vertical="center" wrapText="1"/>
    </xf>
    <xf numFmtId="167" fontId="39" fillId="33" borderId="10" xfId="0" applyNumberFormat="1" applyFont="1" applyFill="1" applyBorder="1" applyAlignment="1">
      <alignment horizontal="center" vertical="center" wrapText="1"/>
    </xf>
    <xf numFmtId="169" fontId="29" fillId="0" borderId="10" xfId="621" applyNumberFormat="1" applyFont="1" applyFill="1" applyBorder="1" applyAlignment="1">
      <alignment horizontal="center" vertical="center" wrapText="1"/>
    </xf>
    <xf numFmtId="167" fontId="29" fillId="0" borderId="19" xfId="0" applyNumberFormat="1" applyFont="1" applyFill="1" applyBorder="1" applyAlignment="1">
      <alignment horizontal="center" vertical="center" wrapText="1"/>
    </xf>
    <xf numFmtId="0" fontId="29" fillId="0" borderId="10" xfId="54" applyFont="1" applyFill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/>
    </xf>
    <xf numFmtId="167" fontId="39" fillId="24" borderId="10" xfId="0" applyNumberFormat="1" applyFont="1" applyFill="1" applyBorder="1" applyAlignment="1">
      <alignment horizontal="center" vertical="center" wrapText="1"/>
    </xf>
    <xf numFmtId="167" fontId="41" fillId="0" borderId="19" xfId="0" applyNumberFormat="1" applyFont="1" applyFill="1" applyBorder="1" applyAlignment="1">
      <alignment horizontal="center" vertical="center"/>
    </xf>
    <xf numFmtId="167" fontId="9" fillId="35" borderId="10" xfId="54" applyNumberFormat="1" applyFont="1" applyFill="1" applyBorder="1" applyAlignment="1">
      <alignment horizontal="center" vertical="center"/>
    </xf>
    <xf numFmtId="0" fontId="9" fillId="0" borderId="10" xfId="54" applyNumberFormat="1" applyFont="1" applyBorder="1" applyAlignment="1">
      <alignment horizontal="center" vertical="center"/>
    </xf>
    <xf numFmtId="167" fontId="29" fillId="35" borderId="10" xfId="54" applyNumberFormat="1" applyFont="1" applyFill="1" applyBorder="1" applyAlignment="1">
      <alignment horizontal="center" vertical="center"/>
    </xf>
    <xf numFmtId="0" fontId="29" fillId="27" borderId="10" xfId="54" applyNumberFormat="1" applyFont="1" applyFill="1" applyBorder="1" applyAlignment="1">
      <alignment horizontal="center" vertical="center"/>
    </xf>
    <xf numFmtId="167" fontId="9" fillId="0" borderId="10" xfId="621" applyNumberFormat="1" applyFont="1" applyFill="1" applyBorder="1" applyAlignment="1">
      <alignment horizontal="center" vertical="center" wrapText="1"/>
    </xf>
    <xf numFmtId="167" fontId="9" fillId="0" borderId="10" xfId="0" applyNumberFormat="1" applyFont="1" applyFill="1" applyBorder="1" applyAlignment="1">
      <alignment horizontal="center" vertical="center" wrapText="1"/>
    </xf>
    <xf numFmtId="167" fontId="9" fillId="0" borderId="19" xfId="0" applyNumberFormat="1" applyFont="1" applyFill="1" applyBorder="1" applyAlignment="1">
      <alignment horizontal="center" vertical="center" wrapText="1"/>
    </xf>
    <xf numFmtId="167" fontId="9" fillId="0" borderId="19" xfId="0" applyNumberFormat="1" applyFont="1" applyFill="1" applyBorder="1" applyAlignment="1">
      <alignment horizontal="center" vertical="center"/>
    </xf>
    <xf numFmtId="0" fontId="9" fillId="27" borderId="10" xfId="54" applyNumberFormat="1" applyFont="1" applyFill="1" applyBorder="1" applyAlignment="1">
      <alignment horizontal="center" vertical="center"/>
    </xf>
    <xf numFmtId="49" fontId="9" fillId="0" borderId="10" xfId="54" applyNumberFormat="1" applyFont="1" applyFill="1" applyBorder="1" applyAlignment="1">
      <alignment horizontal="center" vertical="center"/>
    </xf>
    <xf numFmtId="167" fontId="9" fillId="24" borderId="11" xfId="0" applyNumberFormat="1" applyFont="1" applyFill="1" applyBorder="1" applyAlignment="1">
      <alignment horizontal="center" vertical="center" wrapText="1"/>
    </xf>
    <xf numFmtId="167" fontId="9" fillId="0" borderId="11" xfId="0" applyNumberFormat="1" applyFont="1" applyFill="1" applyBorder="1" applyAlignment="1">
      <alignment horizontal="center" vertical="center" wrapText="1"/>
    </xf>
    <xf numFmtId="0" fontId="9" fillId="0" borderId="0" xfId="278" applyFont="1" applyFill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67" fontId="29" fillId="0" borderId="19" xfId="0" applyNumberFormat="1" applyFont="1" applyFill="1" applyBorder="1" applyAlignment="1">
      <alignment horizontal="center" vertical="center" wrapText="1"/>
    </xf>
    <xf numFmtId="167" fontId="29" fillId="0" borderId="20" xfId="0" applyNumberFormat="1" applyFont="1" applyFill="1" applyBorder="1" applyAlignment="1">
      <alignment horizontal="center" vertical="center" wrapText="1"/>
    </xf>
    <xf numFmtId="167" fontId="0" fillId="0" borderId="19" xfId="0" applyNumberFormat="1" applyFont="1" applyFill="1" applyBorder="1" applyAlignment="1">
      <alignment horizontal="center" vertical="center"/>
    </xf>
    <xf numFmtId="167" fontId="0" fillId="0" borderId="20" xfId="0" applyNumberFormat="1" applyFont="1" applyFill="1" applyBorder="1" applyAlignment="1">
      <alignment horizontal="center" vertical="center"/>
    </xf>
    <xf numFmtId="167" fontId="9" fillId="24" borderId="19" xfId="0" applyNumberFormat="1" applyFont="1" applyFill="1" applyBorder="1" applyAlignment="1">
      <alignment horizontal="center" vertical="center" wrapText="1"/>
    </xf>
    <xf numFmtId="167" fontId="9" fillId="24" borderId="20" xfId="0" applyNumberFormat="1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/>
    </xf>
    <xf numFmtId="0" fontId="29" fillId="24" borderId="0" xfId="54" applyFont="1" applyFill="1" applyAlignment="1">
      <alignment horizontal="center" vertical="center"/>
    </xf>
    <xf numFmtId="0" fontId="42" fillId="24" borderId="0" xfId="37" applyFont="1" applyFill="1" applyAlignment="1">
      <alignment horizontal="center" wrapText="1"/>
    </xf>
    <xf numFmtId="0" fontId="31" fillId="24" borderId="0" xfId="37" applyFont="1" applyFill="1" applyAlignment="1">
      <alignment horizontal="center" wrapText="1"/>
    </xf>
    <xf numFmtId="0" fontId="42" fillId="24" borderId="0" xfId="0" applyFont="1" applyFill="1" applyAlignment="1">
      <alignment horizontal="center"/>
    </xf>
    <xf numFmtId="0" fontId="32" fillId="24" borderId="0" xfId="54" applyFont="1" applyFill="1" applyAlignment="1">
      <alignment horizontal="center" vertical="center"/>
    </xf>
    <xf numFmtId="167" fontId="39" fillId="0" borderId="19" xfId="0" applyNumberFormat="1" applyFont="1" applyFill="1" applyBorder="1" applyAlignment="1">
      <alignment horizontal="center" vertical="center"/>
    </xf>
    <xf numFmtId="167" fontId="39" fillId="0" borderId="20" xfId="0" applyNumberFormat="1" applyFont="1" applyFill="1" applyBorder="1" applyAlignment="1">
      <alignment horizontal="center" vertic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171" fontId="29" fillId="24" borderId="10" xfId="37" applyNumberFormat="1" applyFont="1" applyFill="1" applyBorder="1" applyAlignment="1">
      <alignment horizontal="center" vertical="center" wrapText="1"/>
    </xf>
    <xf numFmtId="172" fontId="39" fillId="25" borderId="10" xfId="0" applyNumberFormat="1" applyFont="1" applyFill="1" applyBorder="1" applyAlignment="1">
      <alignment horizontal="center" vertical="center" wrapText="1"/>
    </xf>
    <xf numFmtId="172" fontId="39" fillId="26" borderId="10" xfId="0" applyNumberFormat="1" applyFont="1" applyFill="1" applyBorder="1" applyAlignment="1">
      <alignment horizontal="center" vertical="center" wrapText="1"/>
    </xf>
    <xf numFmtId="172" fontId="39" fillId="27" borderId="10" xfId="0" applyNumberFormat="1" applyFont="1" applyFill="1" applyBorder="1" applyAlignment="1">
      <alignment horizontal="center" vertical="center" wrapText="1"/>
    </xf>
    <xf numFmtId="172" fontId="39" fillId="0" borderId="10" xfId="0" applyNumberFormat="1" applyFont="1" applyFill="1" applyBorder="1" applyAlignment="1">
      <alignment horizontal="center" vertical="center" wrapText="1"/>
    </xf>
    <xf numFmtId="172" fontId="39" fillId="31" borderId="10" xfId="37" applyNumberFormat="1" applyFont="1" applyFill="1" applyBorder="1" applyAlignment="1">
      <alignment horizontal="center" vertical="center"/>
    </xf>
    <xf numFmtId="172" fontId="39" fillId="33" borderId="10" xfId="37" applyNumberFormat="1" applyFont="1" applyFill="1" applyBorder="1" applyAlignment="1">
      <alignment horizontal="center" vertical="center"/>
    </xf>
    <xf numFmtId="172" fontId="29" fillId="35" borderId="10" xfId="37" applyNumberFormat="1" applyFont="1" applyFill="1" applyBorder="1" applyAlignment="1">
      <alignment horizontal="center" vertical="center"/>
    </xf>
    <xf numFmtId="172" fontId="29" fillId="0" borderId="10" xfId="37" applyNumberFormat="1" applyFont="1" applyFill="1" applyBorder="1" applyAlignment="1">
      <alignment horizontal="center" vertical="center" wrapText="1"/>
    </xf>
    <xf numFmtId="172" fontId="29" fillId="0" borderId="10" xfId="37" applyNumberFormat="1" applyFont="1" applyFill="1" applyBorder="1" applyAlignment="1">
      <alignment horizontal="center" vertical="center"/>
    </xf>
    <xf numFmtId="172" fontId="29" fillId="27" borderId="10" xfId="54" applyNumberFormat="1" applyFont="1" applyFill="1" applyBorder="1" applyAlignment="1">
      <alignment horizontal="center" vertical="center"/>
    </xf>
    <xf numFmtId="172" fontId="29" fillId="36" borderId="10" xfId="37" applyNumberFormat="1" applyFont="1" applyFill="1" applyBorder="1" applyAlignment="1">
      <alignment horizontal="center" vertical="center"/>
    </xf>
    <xf numFmtId="172" fontId="29" fillId="0" borderId="10" xfId="37" applyNumberFormat="1" applyFont="1" applyFill="1" applyBorder="1" applyAlignment="1">
      <alignment horizontal="center" vertical="center"/>
    </xf>
    <xf numFmtId="172" fontId="39" fillId="26" borderId="10" xfId="37" applyNumberFormat="1" applyFont="1" applyFill="1" applyBorder="1" applyAlignment="1">
      <alignment horizontal="center" vertical="center"/>
    </xf>
    <xf numFmtId="171" fontId="29" fillId="24" borderId="19" xfId="37" applyNumberFormat="1" applyFont="1" applyFill="1" applyBorder="1" applyAlignment="1">
      <alignment horizontal="center" vertical="center" wrapText="1"/>
    </xf>
    <xf numFmtId="171" fontId="29" fillId="24" borderId="20" xfId="37" applyNumberFormat="1" applyFont="1" applyFill="1" applyBorder="1" applyAlignment="1">
      <alignment horizontal="center" vertical="center" wrapText="1"/>
    </xf>
    <xf numFmtId="0" fontId="32" fillId="24" borderId="0" xfId="37" applyFont="1" applyFill="1" applyBorder="1" applyAlignment="1">
      <alignment horizontal="center"/>
    </xf>
    <xf numFmtId="0" fontId="29" fillId="24" borderId="10" xfId="37" applyFont="1" applyFill="1" applyBorder="1" applyAlignment="1">
      <alignment horizontal="center" vertical="center" textRotation="90" wrapText="1"/>
    </xf>
    <xf numFmtId="0" fontId="29" fillId="24" borderId="10" xfId="37" applyFont="1" applyFill="1" applyBorder="1" applyAlignment="1">
      <alignment horizontal="center" vertical="center" wrapText="1"/>
    </xf>
    <xf numFmtId="167" fontId="29" fillId="24" borderId="19" xfId="0" applyNumberFormat="1" applyFont="1" applyFill="1" applyBorder="1" applyAlignment="1">
      <alignment horizontal="center" vertical="center" wrapText="1"/>
    </xf>
    <xf numFmtId="167" fontId="29" fillId="24" borderId="20" xfId="0" applyNumberFormat="1" applyFont="1" applyFill="1" applyBorder="1" applyAlignment="1">
      <alignment horizontal="center" vertical="center" wrapText="1"/>
    </xf>
    <xf numFmtId="168" fontId="29" fillId="0" borderId="0" xfId="37" applyNumberFormat="1" applyFont="1" applyFill="1" applyBorder="1" applyAlignment="1">
      <alignment horizontal="center" vertical="center" wrapText="1"/>
    </xf>
    <xf numFmtId="0" fontId="29" fillId="0" borderId="0" xfId="278" applyFont="1" applyFill="1" applyAlignment="1">
      <alignment horizontal="left" vertical="center" wrapText="1"/>
    </xf>
    <xf numFmtId="0" fontId="29" fillId="0" borderId="0" xfId="278" applyFont="1" applyFill="1" applyAlignment="1">
      <alignment vertical="center" wrapText="1"/>
    </xf>
    <xf numFmtId="167" fontId="9" fillId="0" borderId="10" xfId="0" applyNumberFormat="1" applyFont="1" applyFill="1" applyBorder="1" applyAlignment="1">
      <alignment horizontal="center" vertical="center"/>
    </xf>
    <xf numFmtId="167" fontId="29" fillId="24" borderId="11" xfId="0" applyNumberFormat="1" applyFont="1" applyFill="1" applyBorder="1" applyAlignment="1">
      <alignment horizontal="center" vertical="center" wrapText="1"/>
    </xf>
  </cellXfs>
  <cellStyles count="62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TableStyleLight1" xfId="621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150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223"/>
  <sheetViews>
    <sheetView tabSelected="1" view="pageBreakPreview" topLeftCell="A5" zoomScale="66" zoomScaleSheetLayoutView="66" workbookViewId="0">
      <pane xSplit="3" ySplit="18" topLeftCell="D204" activePane="bottomRight" state="frozen"/>
      <selection activeCell="A5" sqref="A5"/>
      <selection pane="topRight" activeCell="D5" sqref="D5"/>
      <selection pane="bottomLeft" activeCell="A23" sqref="A23"/>
      <selection pane="bottomRight" activeCell="T20" sqref="T20:T219"/>
    </sheetView>
  </sheetViews>
  <sheetFormatPr defaultColWidth="9" defaultRowHeight="15.75" x14ac:dyDescent="0.25"/>
  <cols>
    <col min="1" max="1" width="14.625" style="6" customWidth="1"/>
    <col min="2" max="2" width="59.375" style="6" customWidth="1"/>
    <col min="3" max="3" width="29.75" style="6" customWidth="1"/>
    <col min="4" max="4" width="20.625" style="6" customWidth="1"/>
    <col min="5" max="5" width="17.75" style="6" customWidth="1"/>
    <col min="6" max="6" width="10.75" style="6" customWidth="1"/>
    <col min="7" max="7" width="11.125" style="6" customWidth="1"/>
    <col min="8" max="8" width="10.125" style="6" customWidth="1"/>
    <col min="9" max="9" width="10.75" style="6" customWidth="1"/>
    <col min="10" max="10" width="10.125" style="64" customWidth="1"/>
    <col min="11" max="11" width="10.375" style="6" customWidth="1"/>
    <col min="12" max="12" width="10.125" style="64" customWidth="1"/>
    <col min="13" max="13" width="11.25" style="6" customWidth="1"/>
    <col min="14" max="14" width="10.125" style="6" customWidth="1"/>
    <col min="15" max="15" width="10.875" style="6" customWidth="1"/>
    <col min="16" max="17" width="12" style="6" customWidth="1"/>
    <col min="18" max="18" width="9" style="6" customWidth="1"/>
    <col min="19" max="19" width="8" style="6" customWidth="1"/>
    <col min="20" max="20" width="20.75" style="6" customWidth="1"/>
    <col min="21" max="21" width="13.25" style="6" customWidth="1"/>
    <col min="22" max="22" width="13" style="6" customWidth="1"/>
    <col min="23" max="23" width="10.25" style="6" customWidth="1"/>
    <col min="24" max="24" width="11.25" style="6" customWidth="1"/>
    <col min="25" max="25" width="11.75" style="6" customWidth="1"/>
    <col min="26" max="26" width="8.75" style="6" customWidth="1"/>
    <col min="27" max="30" width="9" style="6"/>
    <col min="31" max="31" width="16.25" style="6" customWidth="1"/>
    <col min="32" max="66" width="9" style="6"/>
    <col min="67" max="67" width="17.375" style="6" customWidth="1"/>
    <col min="68" max="16384" width="9" style="6"/>
  </cols>
  <sheetData>
    <row r="1" spans="1:33" ht="18.75" x14ac:dyDescent="0.25">
      <c r="T1" s="7" t="s">
        <v>9</v>
      </c>
    </row>
    <row r="2" spans="1:33" ht="18.75" x14ac:dyDescent="0.3">
      <c r="T2" s="8" t="s">
        <v>0</v>
      </c>
    </row>
    <row r="3" spans="1:33" ht="18.75" x14ac:dyDescent="0.3">
      <c r="T3" s="5" t="s">
        <v>17</v>
      </c>
    </row>
    <row r="4" spans="1:33" s="9" customFormat="1" ht="18.75" x14ac:dyDescent="0.3">
      <c r="A4" s="154" t="s">
        <v>12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</row>
    <row r="5" spans="1:33" s="9" customFormat="1" ht="18.75" x14ac:dyDescent="0.3">
      <c r="A5" s="157" t="s">
        <v>450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</row>
    <row r="6" spans="1:33" s="9" customFormat="1" ht="18.75" x14ac:dyDescent="0.3">
      <c r="A6" s="18"/>
      <c r="B6" s="18"/>
      <c r="C6" s="18"/>
      <c r="D6" s="18"/>
      <c r="E6" s="18"/>
      <c r="F6" s="18"/>
      <c r="G6" s="18"/>
      <c r="H6" s="18"/>
      <c r="I6" s="18"/>
      <c r="J6" s="181"/>
      <c r="K6" s="18"/>
      <c r="L6" s="181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</row>
    <row r="7" spans="1:33" s="9" customFormat="1" ht="18.75" x14ac:dyDescent="0.3">
      <c r="A7" s="158" t="s">
        <v>23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</row>
    <row r="8" spans="1:33" x14ac:dyDescent="0.25">
      <c r="A8" s="156" t="s">
        <v>18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3" x14ac:dyDescent="0.25">
      <c r="A9" s="13"/>
      <c r="B9" s="13"/>
      <c r="C9" s="13"/>
      <c r="D9" s="13"/>
      <c r="E9" s="13"/>
      <c r="F9" s="13"/>
      <c r="G9" s="13"/>
      <c r="H9" s="13"/>
      <c r="I9" s="13"/>
      <c r="J9" s="72"/>
      <c r="K9" s="13"/>
      <c r="L9" s="72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</row>
    <row r="10" spans="1:33" ht="18.75" x14ac:dyDescent="0.3">
      <c r="A10" s="159" t="s">
        <v>448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3" ht="18.75" x14ac:dyDescent="0.3">
      <c r="AF11" s="8"/>
    </row>
    <row r="12" spans="1:33" ht="18.75" x14ac:dyDescent="0.25">
      <c r="A12" s="160" t="s">
        <v>449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</row>
    <row r="13" spans="1:33" x14ac:dyDescent="0.25">
      <c r="A13" s="156" t="s">
        <v>19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3" s="11" customFormat="1" ht="18.75" x14ac:dyDescent="0.3">
      <c r="A14" s="155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8"/>
    </row>
    <row r="15" spans="1:33" ht="15.75" customHeight="1" x14ac:dyDescent="0.25">
      <c r="A15" s="149" t="s">
        <v>10</v>
      </c>
      <c r="B15" s="149" t="s">
        <v>8</v>
      </c>
      <c r="C15" s="149" t="s">
        <v>2</v>
      </c>
      <c r="D15" s="149" t="s">
        <v>20</v>
      </c>
      <c r="E15" s="149" t="s">
        <v>21</v>
      </c>
      <c r="F15" s="150" t="s">
        <v>451</v>
      </c>
      <c r="G15" s="151"/>
      <c r="H15" s="149" t="s">
        <v>452</v>
      </c>
      <c r="I15" s="149"/>
      <c r="J15" s="149" t="s">
        <v>453</v>
      </c>
      <c r="K15" s="149"/>
      <c r="L15" s="149"/>
      <c r="M15" s="149"/>
      <c r="N15" s="149" t="s">
        <v>454</v>
      </c>
      <c r="O15" s="149"/>
      <c r="P15" s="150" t="s">
        <v>455</v>
      </c>
      <c r="Q15" s="163"/>
      <c r="R15" s="163"/>
      <c r="S15" s="151"/>
      <c r="T15" s="149" t="s">
        <v>3</v>
      </c>
      <c r="U15" s="14"/>
    </row>
    <row r="16" spans="1:33" ht="59.25" customHeight="1" x14ac:dyDescent="0.25">
      <c r="A16" s="149"/>
      <c r="B16" s="149"/>
      <c r="C16" s="149"/>
      <c r="D16" s="149"/>
      <c r="E16" s="149"/>
      <c r="F16" s="152"/>
      <c r="G16" s="153"/>
      <c r="H16" s="149"/>
      <c r="I16" s="149"/>
      <c r="J16" s="149"/>
      <c r="K16" s="149"/>
      <c r="L16" s="149"/>
      <c r="M16" s="149"/>
      <c r="N16" s="149"/>
      <c r="O16" s="149"/>
      <c r="P16" s="152"/>
      <c r="Q16" s="164"/>
      <c r="R16" s="164"/>
      <c r="S16" s="153"/>
      <c r="T16" s="149"/>
    </row>
    <row r="17" spans="1:23" ht="49.5" customHeight="1" x14ac:dyDescent="0.25">
      <c r="A17" s="149"/>
      <c r="B17" s="149"/>
      <c r="C17" s="149"/>
      <c r="D17" s="149"/>
      <c r="E17" s="149"/>
      <c r="F17" s="152"/>
      <c r="G17" s="153"/>
      <c r="H17" s="149"/>
      <c r="I17" s="149"/>
      <c r="J17" s="149" t="s">
        <v>5</v>
      </c>
      <c r="K17" s="149"/>
      <c r="L17" s="149" t="s">
        <v>6</v>
      </c>
      <c r="M17" s="149"/>
      <c r="N17" s="149"/>
      <c r="O17" s="149"/>
      <c r="P17" s="147" t="s">
        <v>22</v>
      </c>
      <c r="Q17" s="148"/>
      <c r="R17" s="147" t="s">
        <v>4</v>
      </c>
      <c r="S17" s="148"/>
      <c r="T17" s="149"/>
    </row>
    <row r="18" spans="1:23" ht="129" customHeight="1" x14ac:dyDescent="0.25">
      <c r="A18" s="149"/>
      <c r="B18" s="149"/>
      <c r="C18" s="149"/>
      <c r="D18" s="149"/>
      <c r="E18" s="149"/>
      <c r="F18" s="15" t="s">
        <v>1</v>
      </c>
      <c r="G18" s="60" t="s">
        <v>7</v>
      </c>
      <c r="H18" s="15" t="s">
        <v>1</v>
      </c>
      <c r="I18" s="60" t="s">
        <v>7</v>
      </c>
      <c r="J18" s="182" t="s">
        <v>1</v>
      </c>
      <c r="K18" s="60" t="s">
        <v>14</v>
      </c>
      <c r="L18" s="182" t="s">
        <v>1</v>
      </c>
      <c r="M18" s="60" t="s">
        <v>13</v>
      </c>
      <c r="N18" s="15" t="s">
        <v>1</v>
      </c>
      <c r="O18" s="15" t="s">
        <v>7</v>
      </c>
      <c r="P18" s="15" t="s">
        <v>1</v>
      </c>
      <c r="Q18" s="15" t="s">
        <v>14</v>
      </c>
      <c r="R18" s="15" t="s">
        <v>1</v>
      </c>
      <c r="S18" s="15" t="s">
        <v>15</v>
      </c>
      <c r="T18" s="149"/>
    </row>
    <row r="19" spans="1:23" x14ac:dyDescent="0.25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v>9</v>
      </c>
      <c r="J19" s="183">
        <v>10</v>
      </c>
      <c r="K19" s="12">
        <v>11</v>
      </c>
      <c r="L19" s="183">
        <v>12</v>
      </c>
      <c r="M19" s="12">
        <v>13</v>
      </c>
      <c r="N19" s="12">
        <v>14</v>
      </c>
      <c r="O19" s="12">
        <v>15</v>
      </c>
      <c r="P19" s="12">
        <v>16</v>
      </c>
      <c r="Q19" s="12">
        <v>17</v>
      </c>
      <c r="R19" s="12">
        <v>18</v>
      </c>
      <c r="S19" s="12">
        <v>19</v>
      </c>
      <c r="T19" s="21">
        <f>S19+1</f>
        <v>20</v>
      </c>
    </row>
    <row r="20" spans="1:23" s="1" customFormat="1" ht="28.5" customHeight="1" x14ac:dyDescent="0.25">
      <c r="A20" s="23" t="s">
        <v>149</v>
      </c>
      <c r="B20" s="25" t="s">
        <v>11</v>
      </c>
      <c r="C20" s="24" t="s">
        <v>24</v>
      </c>
      <c r="D20" s="117" t="str">
        <f t="shared" ref="D20:F20" si="0">IF(NOT(SUM(D23:D28)=0),SUM(D23:D28),"нд")</f>
        <v>нд</v>
      </c>
      <c r="E20" s="100">
        <f t="shared" ref="E20" si="1">IF(NOT(SUM(E23:E28)=0),SUM(E23:E28),"нд")</f>
        <v>101.71800000000002</v>
      </c>
      <c r="F20" s="117" t="str">
        <f t="shared" si="0"/>
        <v>нд</v>
      </c>
      <c r="G20" s="117">
        <f>IF(NOT(SUM(G23:G28)=0),SUM(G23:G28),"нд")</f>
        <v>101.718</v>
      </c>
      <c r="H20" s="100">
        <f t="shared" ref="H20:I20" si="2">IF(NOT(SUM(H23:H28)=0),SUM(H23:H28),"нд")</f>
        <v>2.5019999999999998</v>
      </c>
      <c r="I20" s="100">
        <f t="shared" si="2"/>
        <v>13.899000000000001</v>
      </c>
      <c r="J20" s="100">
        <f t="shared" ref="J20:Q20" si="3">IF(NOT(SUM(J23:J28)=0),SUM(J23:J28),"нд")</f>
        <v>2.194</v>
      </c>
      <c r="K20" s="100">
        <f t="shared" si="3"/>
        <v>13.899000000000001</v>
      </c>
      <c r="L20" s="100" t="str">
        <f t="shared" si="3"/>
        <v>нд</v>
      </c>
      <c r="M20" s="100">
        <f t="shared" si="3"/>
        <v>12.943999999999999</v>
      </c>
      <c r="N20" s="100">
        <f t="shared" si="3"/>
        <v>0.308</v>
      </c>
      <c r="O20" s="100">
        <f t="shared" si="3"/>
        <v>1.0790000000000002</v>
      </c>
      <c r="P20" s="100" t="str">
        <f t="shared" si="3"/>
        <v>нд</v>
      </c>
      <c r="Q20" s="100">
        <f t="shared" si="3"/>
        <v>-0.95500000000000052</v>
      </c>
      <c r="R20" s="166">
        <f>IF(NOT(IFERROR(ROUND((L20-J20)/J20*100,2),"нд")=0),IFERROR(ROUND((J20-J20)/J20*100,2),"нд"),"нд")</f>
        <v>0</v>
      </c>
      <c r="S20" s="166">
        <f>IF(NOT(IFERROR(ROUND((M20-K20)/K20*100,2),"нд")=0),IFERROR(ROUND((M20-K20)/K20*100,2),"нд"),"нд")</f>
        <v>-6.87</v>
      </c>
      <c r="T20" s="24" t="s">
        <v>383</v>
      </c>
      <c r="U20" s="3"/>
      <c r="V20" s="2"/>
      <c r="W20" s="2"/>
    </row>
    <row r="21" spans="1:23" x14ac:dyDescent="0.25">
      <c r="A21" s="26"/>
      <c r="B21" s="27" t="s">
        <v>30</v>
      </c>
      <c r="C21" s="22" t="s">
        <v>24</v>
      </c>
      <c r="D21" s="118" t="str">
        <f t="shared" ref="D21:F21" si="4">IF(NOT(SUM(D33,D77,D131,D164,D187,D193,D210)=0),SUM(D33,D77,D131,D164,D187,D193,D210),"нд")</f>
        <v>нд</v>
      </c>
      <c r="E21" s="101">
        <f t="shared" ref="E21" si="5">IF(NOT(SUM(E33,E77,E131,E164,E187,E193,E210)=0),SUM(E33,E77,E131,E164,E187,E193,E210),"нд")</f>
        <v>53.543000000000006</v>
      </c>
      <c r="F21" s="118" t="str">
        <f t="shared" si="4"/>
        <v>нд</v>
      </c>
      <c r="G21" s="118">
        <f t="shared" ref="G21:I21" si="6">IF(NOT(SUM(G33,G77,G131,G164,G187,G193,G210)=0),SUM(G33,G77,G131,G164,G187,G193,G210),"нд")</f>
        <v>53.543000000000006</v>
      </c>
      <c r="H21" s="101">
        <f t="shared" si="6"/>
        <v>2.194</v>
      </c>
      <c r="I21" s="101">
        <f t="shared" si="6"/>
        <v>10.957000000000001</v>
      </c>
      <c r="J21" s="101">
        <f t="shared" ref="J21:Q21" si="7">IF(NOT(SUM(J33,J77,J131,J164,J187,J193,J210)=0),SUM(J33,J77,J131,J164,J187,J193,J210),"нд")</f>
        <v>2.194</v>
      </c>
      <c r="K21" s="101">
        <f t="shared" si="7"/>
        <v>10.957000000000001</v>
      </c>
      <c r="L21" s="101" t="str">
        <f t="shared" si="7"/>
        <v>нд</v>
      </c>
      <c r="M21" s="101">
        <f t="shared" si="7"/>
        <v>11.081</v>
      </c>
      <c r="N21" s="101" t="str">
        <f t="shared" si="7"/>
        <v>нд</v>
      </c>
      <c r="O21" s="101" t="str">
        <f t="shared" si="7"/>
        <v>нд</v>
      </c>
      <c r="P21" s="101" t="str">
        <f t="shared" si="7"/>
        <v>нд</v>
      </c>
      <c r="Q21" s="101">
        <f t="shared" si="7"/>
        <v>0.12399999999999967</v>
      </c>
      <c r="R21" s="167">
        <f t="shared" ref="R21:R84" si="8">IF(NOT(IFERROR(ROUND((L21-J21)/J21*100,2),"нд")=0),IFERROR(ROUND((J21-J21)/J21*100,2),"нд"),"нд")</f>
        <v>0</v>
      </c>
      <c r="S21" s="167">
        <f t="shared" ref="R21:S84" si="9">IF(NOT(IFERROR(ROUND((M21-K21)/K21*100,2),"нд")=0),IFERROR(ROUND((M21-K21)/K21*100,2),"нд"),"нд")</f>
        <v>1.1299999999999999</v>
      </c>
      <c r="T21" s="22" t="s">
        <v>383</v>
      </c>
    </row>
    <row r="22" spans="1:23" x14ac:dyDescent="0.25">
      <c r="A22" s="36"/>
      <c r="B22" s="39" t="s">
        <v>66</v>
      </c>
      <c r="C22" s="38" t="s">
        <v>24</v>
      </c>
      <c r="D22" s="99" t="str">
        <f t="shared" ref="D22:F22" si="10">IF(NOT(SUM(D35,D39,D44,D70,D89,D174,D182,D204,D216)=0),SUM(D35,D39,D44,D70,D89,D174,D182,D204,D216),"нд")</f>
        <v>нд</v>
      </c>
      <c r="E22" s="102">
        <f t="shared" ref="E22" si="11">IF(NOT(SUM(E35,E39,E44,E70,E89,E174,E182,E204,E216)=0),SUM(E35,E39,E44,E70,E89,E174,E182,E204,E216),"нд")</f>
        <v>48.175000000000011</v>
      </c>
      <c r="F22" s="99" t="str">
        <f t="shared" si="10"/>
        <v>нд</v>
      </c>
      <c r="G22" s="99">
        <f t="shared" ref="G22:I22" si="12">IF(NOT(SUM(G35,G39,G44,G70,G89,G174,G182,G204,G216)=0),SUM(G35,G39,G44,G70,G89,G174,G182,G204,G216),"нд")</f>
        <v>48.175000000000011</v>
      </c>
      <c r="H22" s="102">
        <f t="shared" si="12"/>
        <v>0.308</v>
      </c>
      <c r="I22" s="102">
        <f t="shared" si="12"/>
        <v>2.9420000000000002</v>
      </c>
      <c r="J22" s="102" t="str">
        <f t="shared" ref="J22:Q22" si="13">IF(NOT(SUM(J35,J39,J44,J70,J89,J174,J182,J204,J216)=0),SUM(J35,J39,J44,J70,J89,J174,J182,J204,J216),"нд")</f>
        <v>нд</v>
      </c>
      <c r="K22" s="102">
        <f t="shared" si="13"/>
        <v>2.9420000000000002</v>
      </c>
      <c r="L22" s="102" t="str">
        <f t="shared" si="13"/>
        <v>нд</v>
      </c>
      <c r="M22" s="102">
        <f t="shared" si="13"/>
        <v>1.863</v>
      </c>
      <c r="N22" s="102">
        <f t="shared" si="13"/>
        <v>0.308</v>
      </c>
      <c r="O22" s="102">
        <f t="shared" si="13"/>
        <v>1.0790000000000002</v>
      </c>
      <c r="P22" s="102" t="str">
        <f t="shared" si="13"/>
        <v>нд</v>
      </c>
      <c r="Q22" s="102">
        <f t="shared" si="13"/>
        <v>-1.0790000000000002</v>
      </c>
      <c r="R22" s="168" t="str">
        <f t="shared" si="8"/>
        <v>нд</v>
      </c>
      <c r="S22" s="168">
        <f t="shared" si="9"/>
        <v>-36.68</v>
      </c>
      <c r="T22" s="38" t="s">
        <v>383</v>
      </c>
    </row>
    <row r="23" spans="1:23" ht="15.75" customHeight="1" x14ac:dyDescent="0.25">
      <c r="A23" s="23" t="s">
        <v>150</v>
      </c>
      <c r="B23" s="25" t="s">
        <v>151</v>
      </c>
      <c r="C23" s="24" t="s">
        <v>24</v>
      </c>
      <c r="D23" s="117" t="str">
        <f t="shared" ref="D23:F23" si="14">D30</f>
        <v>нд</v>
      </c>
      <c r="E23" s="100">
        <f t="shared" ref="E23" si="15">E30</f>
        <v>13.241000000000001</v>
      </c>
      <c r="F23" s="117" t="str">
        <f t="shared" si="14"/>
        <v>нд</v>
      </c>
      <c r="G23" s="117">
        <f>G30</f>
        <v>13.241000000000001</v>
      </c>
      <c r="H23" s="100">
        <f t="shared" ref="H23:I23" si="16">H30</f>
        <v>0.308</v>
      </c>
      <c r="I23" s="100">
        <f t="shared" si="16"/>
        <v>2.9420000000000002</v>
      </c>
      <c r="J23" s="117" t="str">
        <f t="shared" ref="J23:M23" si="17">J30</f>
        <v>нд</v>
      </c>
      <c r="K23" s="100">
        <f t="shared" si="17"/>
        <v>2.9420000000000002</v>
      </c>
      <c r="L23" s="117" t="str">
        <f t="shared" si="17"/>
        <v>нд</v>
      </c>
      <c r="M23" s="100">
        <f t="shared" si="17"/>
        <v>1.863</v>
      </c>
      <c r="N23" s="100">
        <f t="shared" ref="N23:Q23" si="18">N30</f>
        <v>0.308</v>
      </c>
      <c r="O23" s="100">
        <f t="shared" si="18"/>
        <v>1.0790000000000002</v>
      </c>
      <c r="P23" s="100" t="str">
        <f t="shared" si="18"/>
        <v>нд</v>
      </c>
      <c r="Q23" s="100">
        <f t="shared" si="18"/>
        <v>-1.0790000000000002</v>
      </c>
      <c r="R23" s="166" t="str">
        <f t="shared" si="8"/>
        <v>нд</v>
      </c>
      <c r="S23" s="166">
        <f t="shared" si="9"/>
        <v>-36.68</v>
      </c>
      <c r="T23" s="24" t="s">
        <v>383</v>
      </c>
    </row>
    <row r="24" spans="1:23" ht="31.5" x14ac:dyDescent="0.25">
      <c r="A24" s="23" t="s">
        <v>152</v>
      </c>
      <c r="B24" s="25" t="s">
        <v>153</v>
      </c>
      <c r="C24" s="24" t="s">
        <v>24</v>
      </c>
      <c r="D24" s="117" t="str">
        <f t="shared" ref="D24:F24" si="19">D72</f>
        <v>нд</v>
      </c>
      <c r="E24" s="100">
        <f t="shared" ref="E24" si="20">E72</f>
        <v>64.211000000000013</v>
      </c>
      <c r="F24" s="117" t="str">
        <f t="shared" si="19"/>
        <v>нд</v>
      </c>
      <c r="G24" s="117">
        <f t="shared" ref="G24:Q24" si="21">G72</f>
        <v>64.210999999999999</v>
      </c>
      <c r="H24" s="100">
        <f t="shared" si="21"/>
        <v>2.194</v>
      </c>
      <c r="I24" s="100">
        <f t="shared" si="21"/>
        <v>10.957000000000001</v>
      </c>
      <c r="J24" s="117">
        <f t="shared" ref="J24:M24" si="22">J72</f>
        <v>2.194</v>
      </c>
      <c r="K24" s="100">
        <f t="shared" si="22"/>
        <v>10.957000000000001</v>
      </c>
      <c r="L24" s="117" t="str">
        <f t="shared" si="22"/>
        <v>нд</v>
      </c>
      <c r="M24" s="100">
        <f t="shared" si="22"/>
        <v>11.081</v>
      </c>
      <c r="N24" s="100" t="str">
        <f t="shared" ref="N24:Q24" si="23">N72</f>
        <v>нд</v>
      </c>
      <c r="O24" s="100" t="str">
        <f t="shared" si="23"/>
        <v>нд</v>
      </c>
      <c r="P24" s="100" t="str">
        <f t="shared" si="23"/>
        <v>нд</v>
      </c>
      <c r="Q24" s="100">
        <f t="shared" si="23"/>
        <v>0.12399999999999967</v>
      </c>
      <c r="R24" s="166">
        <f t="shared" si="8"/>
        <v>0</v>
      </c>
      <c r="S24" s="166">
        <f t="shared" si="9"/>
        <v>1.1299999999999999</v>
      </c>
      <c r="T24" s="24" t="s">
        <v>383</v>
      </c>
    </row>
    <row r="25" spans="1:23" ht="63" customHeight="1" x14ac:dyDescent="0.25">
      <c r="A25" s="23" t="s">
        <v>154</v>
      </c>
      <c r="B25" s="25" t="s">
        <v>155</v>
      </c>
      <c r="C25" s="24" t="s">
        <v>24</v>
      </c>
      <c r="D25" s="117" t="str">
        <f t="shared" ref="D25:F25" si="24">D176</f>
        <v>нд</v>
      </c>
      <c r="E25" s="100" t="str">
        <f t="shared" ref="E25" si="25">E176</f>
        <v>нд</v>
      </c>
      <c r="F25" s="117" t="str">
        <f t="shared" si="24"/>
        <v>нд</v>
      </c>
      <c r="G25" s="117" t="str">
        <f t="shared" ref="G25:Q25" si="26">G176</f>
        <v>нд</v>
      </c>
      <c r="H25" s="100" t="str">
        <f t="shared" si="26"/>
        <v>нд</v>
      </c>
      <c r="I25" s="100" t="str">
        <f t="shared" si="26"/>
        <v>нд</v>
      </c>
      <c r="J25" s="117" t="str">
        <f t="shared" ref="J25:M25" si="27">J176</f>
        <v>нд</v>
      </c>
      <c r="K25" s="100" t="str">
        <f t="shared" si="27"/>
        <v>нд</v>
      </c>
      <c r="L25" s="117" t="str">
        <f t="shared" si="27"/>
        <v>нд</v>
      </c>
      <c r="M25" s="100" t="str">
        <f t="shared" si="27"/>
        <v>нд</v>
      </c>
      <c r="N25" s="100" t="str">
        <f t="shared" ref="N25:Q25" si="28">N176</f>
        <v>нд</v>
      </c>
      <c r="O25" s="100" t="str">
        <f t="shared" si="28"/>
        <v>нд</v>
      </c>
      <c r="P25" s="100" t="str">
        <f t="shared" si="28"/>
        <v>нд</v>
      </c>
      <c r="Q25" s="100" t="str">
        <f t="shared" si="28"/>
        <v>нд</v>
      </c>
      <c r="R25" s="166" t="str">
        <f t="shared" si="8"/>
        <v>нд</v>
      </c>
      <c r="S25" s="166" t="str">
        <f t="shared" si="9"/>
        <v>нд</v>
      </c>
      <c r="T25" s="24" t="s">
        <v>383</v>
      </c>
    </row>
    <row r="26" spans="1:23" ht="31.5" x14ac:dyDescent="0.25">
      <c r="A26" s="23" t="s">
        <v>156</v>
      </c>
      <c r="B26" s="25" t="s">
        <v>157</v>
      </c>
      <c r="C26" s="24" t="s">
        <v>24</v>
      </c>
      <c r="D26" s="117" t="str">
        <f t="shared" ref="D26:F26" si="29">D181</f>
        <v>нд</v>
      </c>
      <c r="E26" s="100">
        <f t="shared" ref="E26" si="30">E181</f>
        <v>9.5629999999999988</v>
      </c>
      <c r="F26" s="117" t="str">
        <f t="shared" si="29"/>
        <v>нд</v>
      </c>
      <c r="G26" s="117">
        <f t="shared" ref="G26:Q26" si="31">G181</f>
        <v>9.5630000000000006</v>
      </c>
      <c r="H26" s="100" t="str">
        <f t="shared" si="31"/>
        <v>нд</v>
      </c>
      <c r="I26" s="100" t="str">
        <f t="shared" si="31"/>
        <v>нд</v>
      </c>
      <c r="J26" s="117" t="str">
        <f t="shared" ref="J26:M26" si="32">J181</f>
        <v>нд</v>
      </c>
      <c r="K26" s="100" t="str">
        <f t="shared" si="32"/>
        <v>нд</v>
      </c>
      <c r="L26" s="117" t="str">
        <f t="shared" si="32"/>
        <v>нд</v>
      </c>
      <c r="M26" s="100" t="str">
        <f t="shared" si="32"/>
        <v>нд</v>
      </c>
      <c r="N26" s="100" t="str">
        <f t="shared" ref="N26:Q26" si="33">N181</f>
        <v>нд</v>
      </c>
      <c r="O26" s="100" t="str">
        <f t="shared" si="33"/>
        <v>нд</v>
      </c>
      <c r="P26" s="100" t="str">
        <f t="shared" si="33"/>
        <v>нд</v>
      </c>
      <c r="Q26" s="100" t="str">
        <f t="shared" si="33"/>
        <v>нд</v>
      </c>
      <c r="R26" s="166" t="str">
        <f t="shared" si="8"/>
        <v>нд</v>
      </c>
      <c r="S26" s="166" t="str">
        <f t="shared" si="9"/>
        <v>нд</v>
      </c>
      <c r="T26" s="24" t="s">
        <v>383</v>
      </c>
    </row>
    <row r="27" spans="1:23" ht="47.25" customHeight="1" x14ac:dyDescent="0.25">
      <c r="A27" s="23" t="s">
        <v>158</v>
      </c>
      <c r="B27" s="25" t="s">
        <v>159</v>
      </c>
      <c r="C27" s="24" t="s">
        <v>24</v>
      </c>
      <c r="D27" s="117" t="str">
        <f t="shared" ref="D27:F27" si="34">D189</f>
        <v>нд</v>
      </c>
      <c r="E27" s="100" t="str">
        <f t="shared" ref="E27" si="35">E189</f>
        <v>нд</v>
      </c>
      <c r="F27" s="117" t="str">
        <f t="shared" si="34"/>
        <v>нд</v>
      </c>
      <c r="G27" s="117" t="str">
        <f t="shared" ref="G27:Q27" si="36">G189</f>
        <v>нд</v>
      </c>
      <c r="H27" s="100" t="str">
        <f t="shared" si="36"/>
        <v>нд</v>
      </c>
      <c r="I27" s="100" t="str">
        <f t="shared" si="36"/>
        <v>нд</v>
      </c>
      <c r="J27" s="117" t="str">
        <f t="shared" ref="J27:M27" si="37">J189</f>
        <v>нд</v>
      </c>
      <c r="K27" s="100" t="str">
        <f t="shared" si="37"/>
        <v>нд</v>
      </c>
      <c r="L27" s="117" t="str">
        <f t="shared" si="37"/>
        <v>нд</v>
      </c>
      <c r="M27" s="100" t="str">
        <f t="shared" si="37"/>
        <v>нд</v>
      </c>
      <c r="N27" s="100" t="str">
        <f t="shared" ref="N27:Q27" si="38">N189</f>
        <v>нд</v>
      </c>
      <c r="O27" s="100" t="str">
        <f t="shared" si="38"/>
        <v>нд</v>
      </c>
      <c r="P27" s="100" t="str">
        <f t="shared" si="38"/>
        <v>нд</v>
      </c>
      <c r="Q27" s="100" t="str">
        <f t="shared" si="38"/>
        <v>нд</v>
      </c>
      <c r="R27" s="166" t="str">
        <f t="shared" si="8"/>
        <v>нд</v>
      </c>
      <c r="S27" s="166" t="str">
        <f t="shared" si="9"/>
        <v>нд</v>
      </c>
      <c r="T27" s="24" t="s">
        <v>383</v>
      </c>
    </row>
    <row r="28" spans="1:23" ht="31.5" customHeight="1" x14ac:dyDescent="0.25">
      <c r="A28" s="23" t="s">
        <v>160</v>
      </c>
      <c r="B28" s="25" t="s">
        <v>161</v>
      </c>
      <c r="C28" s="24" t="s">
        <v>24</v>
      </c>
      <c r="D28" s="117" t="str">
        <f t="shared" ref="D28:F28" si="39">D191</f>
        <v>нд</v>
      </c>
      <c r="E28" s="100">
        <f t="shared" ref="E28" si="40">E191</f>
        <v>14.702999999999999</v>
      </c>
      <c r="F28" s="117" t="str">
        <f t="shared" si="39"/>
        <v>нд</v>
      </c>
      <c r="G28" s="117">
        <f t="shared" ref="G28:Q28" si="41">G191</f>
        <v>14.702999999999999</v>
      </c>
      <c r="H28" s="100" t="str">
        <f t="shared" si="41"/>
        <v>нд</v>
      </c>
      <c r="I28" s="100" t="str">
        <f t="shared" si="41"/>
        <v>нд</v>
      </c>
      <c r="J28" s="117" t="str">
        <f t="shared" ref="J28:M28" si="42">J191</f>
        <v>нд</v>
      </c>
      <c r="K28" s="100" t="str">
        <f t="shared" si="42"/>
        <v>нд</v>
      </c>
      <c r="L28" s="117" t="str">
        <f t="shared" si="42"/>
        <v>нд</v>
      </c>
      <c r="M28" s="100" t="str">
        <f t="shared" si="42"/>
        <v>нд</v>
      </c>
      <c r="N28" s="100" t="str">
        <f t="shared" ref="N28:Q28" si="43">N191</f>
        <v>нд</v>
      </c>
      <c r="O28" s="100" t="str">
        <f t="shared" si="43"/>
        <v>нд</v>
      </c>
      <c r="P28" s="100" t="str">
        <f t="shared" si="43"/>
        <v>нд</v>
      </c>
      <c r="Q28" s="100" t="str">
        <f t="shared" si="43"/>
        <v>нд</v>
      </c>
      <c r="R28" s="166" t="str">
        <f t="shared" si="8"/>
        <v>нд</v>
      </c>
      <c r="S28" s="166" t="str">
        <f t="shared" si="9"/>
        <v>нд</v>
      </c>
      <c r="T28" s="24" t="s">
        <v>383</v>
      </c>
    </row>
    <row r="29" spans="1:23" x14ac:dyDescent="0.25">
      <c r="A29" s="41" t="s">
        <v>162</v>
      </c>
      <c r="B29" s="42" t="s">
        <v>163</v>
      </c>
      <c r="C29" s="43" t="s">
        <v>24</v>
      </c>
      <c r="D29" s="43" t="str">
        <f t="shared" ref="D29:F29" si="44">D20</f>
        <v>нд</v>
      </c>
      <c r="E29" s="103">
        <f t="shared" ref="E29" si="45">E20</f>
        <v>101.71800000000002</v>
      </c>
      <c r="F29" s="43" t="str">
        <f t="shared" si="44"/>
        <v>нд</v>
      </c>
      <c r="G29" s="43">
        <f>G20</f>
        <v>101.718</v>
      </c>
      <c r="H29" s="128">
        <f t="shared" ref="H29:I29" si="46">H20</f>
        <v>2.5019999999999998</v>
      </c>
      <c r="I29" s="128">
        <f t="shared" si="46"/>
        <v>13.899000000000001</v>
      </c>
      <c r="J29" s="43">
        <f t="shared" ref="J29:M29" si="47">J20</f>
        <v>2.194</v>
      </c>
      <c r="K29" s="128">
        <f t="shared" si="47"/>
        <v>13.899000000000001</v>
      </c>
      <c r="L29" s="43" t="str">
        <f t="shared" si="47"/>
        <v>нд</v>
      </c>
      <c r="M29" s="128">
        <f t="shared" si="47"/>
        <v>12.943999999999999</v>
      </c>
      <c r="N29" s="128">
        <f t="shared" ref="N29:Q29" si="48">N20</f>
        <v>0.308</v>
      </c>
      <c r="O29" s="128">
        <f t="shared" si="48"/>
        <v>1.0790000000000002</v>
      </c>
      <c r="P29" s="128" t="str">
        <f t="shared" si="48"/>
        <v>нд</v>
      </c>
      <c r="Q29" s="128">
        <f t="shared" si="48"/>
        <v>-0.95500000000000052</v>
      </c>
      <c r="R29" s="169">
        <f t="shared" si="8"/>
        <v>0</v>
      </c>
      <c r="S29" s="169">
        <f t="shared" si="9"/>
        <v>-6.87</v>
      </c>
      <c r="T29" s="43" t="s">
        <v>25</v>
      </c>
    </row>
    <row r="30" spans="1:23" ht="31.5" customHeight="1" x14ac:dyDescent="0.25">
      <c r="A30" s="44" t="s">
        <v>26</v>
      </c>
      <c r="B30" s="45" t="s">
        <v>164</v>
      </c>
      <c r="C30" s="46" t="s">
        <v>24</v>
      </c>
      <c r="D30" s="119" t="str">
        <f t="shared" ref="D30:F30" si="49">IF(NOT(SUM(D31,D46,D51,D66)=0),SUM(D31,D46,D51,D66),"нд")</f>
        <v>нд</v>
      </c>
      <c r="E30" s="104">
        <f t="shared" ref="E30" si="50">IF(NOT(SUM(E31,E46,E51,E66)=0),SUM(E31,E46,E51,E66),"нд")</f>
        <v>13.241000000000001</v>
      </c>
      <c r="F30" s="119" t="str">
        <f t="shared" si="49"/>
        <v>нд</v>
      </c>
      <c r="G30" s="119">
        <f t="shared" ref="G30:I30" si="51">IF(NOT(SUM(G31,G46,G51,G66)=0),SUM(G31,G46,G51,G66),"нд")</f>
        <v>13.241000000000001</v>
      </c>
      <c r="H30" s="104">
        <f t="shared" si="51"/>
        <v>0.308</v>
      </c>
      <c r="I30" s="104">
        <f t="shared" si="51"/>
        <v>2.9420000000000002</v>
      </c>
      <c r="J30" s="119" t="str">
        <f t="shared" ref="J30:M30" si="52">IF(NOT(SUM(J31,J46,J51,J66)=0),SUM(J31,J46,J51,J66),"нд")</f>
        <v>нд</v>
      </c>
      <c r="K30" s="104">
        <f t="shared" si="52"/>
        <v>2.9420000000000002</v>
      </c>
      <c r="L30" s="119" t="str">
        <f t="shared" si="52"/>
        <v>нд</v>
      </c>
      <c r="M30" s="104">
        <f t="shared" si="52"/>
        <v>1.863</v>
      </c>
      <c r="N30" s="104">
        <f t="shared" ref="N30:Q30" si="53">IF(NOT(SUM(N31,N46,N51,N66)=0),SUM(N31,N46,N51,N66),"нд")</f>
        <v>0.308</v>
      </c>
      <c r="O30" s="104">
        <f t="shared" si="53"/>
        <v>1.0790000000000002</v>
      </c>
      <c r="P30" s="104" t="str">
        <f t="shared" si="53"/>
        <v>нд</v>
      </c>
      <c r="Q30" s="104">
        <f t="shared" si="53"/>
        <v>-1.0790000000000002</v>
      </c>
      <c r="R30" s="170" t="str">
        <f t="shared" si="8"/>
        <v>нд</v>
      </c>
      <c r="S30" s="170">
        <f t="shared" si="9"/>
        <v>-36.68</v>
      </c>
      <c r="T30" s="46" t="s">
        <v>383</v>
      </c>
    </row>
    <row r="31" spans="1:23" ht="47.25" customHeight="1" x14ac:dyDescent="0.25">
      <c r="A31" s="47" t="s">
        <v>27</v>
      </c>
      <c r="B31" s="48" t="s">
        <v>165</v>
      </c>
      <c r="C31" s="49" t="s">
        <v>24</v>
      </c>
      <c r="D31" s="120" t="str">
        <f t="shared" ref="D31:F31" si="54">IF(NOT(SUM(D32,D38,D43)=0),SUM(D32,D38,D43),"нд")</f>
        <v>нд</v>
      </c>
      <c r="E31" s="105">
        <f t="shared" ref="E31" si="55">IF(NOT(SUM(E32,E38,E43)=0),SUM(E32,E38,E43),"нд")</f>
        <v>13.016000000000002</v>
      </c>
      <c r="F31" s="120" t="str">
        <f t="shared" si="54"/>
        <v>нд</v>
      </c>
      <c r="G31" s="120">
        <f>IF(NOT(SUM(G32,G38,G43)=0),SUM(G32,G38,G43),"нд")</f>
        <v>13.016000000000002</v>
      </c>
      <c r="H31" s="105">
        <f t="shared" ref="H31:I31" si="56">IF(NOT(SUM(H32,H38,H43)=0),SUM(H32,H38,H43),"нд")</f>
        <v>0.308</v>
      </c>
      <c r="I31" s="105">
        <f t="shared" si="56"/>
        <v>2.9420000000000002</v>
      </c>
      <c r="J31" s="120" t="str">
        <f t="shared" ref="J31:M31" si="57">IF(NOT(SUM(J32,J38,J43)=0),SUM(J32,J38,J43),"нд")</f>
        <v>нд</v>
      </c>
      <c r="K31" s="105">
        <f t="shared" si="57"/>
        <v>2.9420000000000002</v>
      </c>
      <c r="L31" s="120" t="str">
        <f t="shared" si="57"/>
        <v>нд</v>
      </c>
      <c r="M31" s="105">
        <f t="shared" si="57"/>
        <v>1.863</v>
      </c>
      <c r="N31" s="105">
        <f t="shared" ref="N31:Q31" si="58">IF(NOT(SUM(N32,N38,N43)=0),SUM(N32,N38,N43),"нд")</f>
        <v>0.308</v>
      </c>
      <c r="O31" s="105">
        <f t="shared" si="58"/>
        <v>1.0790000000000002</v>
      </c>
      <c r="P31" s="105" t="str">
        <f t="shared" si="58"/>
        <v>нд</v>
      </c>
      <c r="Q31" s="105">
        <f t="shared" si="58"/>
        <v>-1.0790000000000002</v>
      </c>
      <c r="R31" s="171" t="str">
        <f t="shared" si="8"/>
        <v>нд</v>
      </c>
      <c r="S31" s="171">
        <f t="shared" si="9"/>
        <v>-36.68</v>
      </c>
      <c r="T31" s="49" t="s">
        <v>383</v>
      </c>
    </row>
    <row r="32" spans="1:23" ht="63" customHeight="1" x14ac:dyDescent="0.25">
      <c r="A32" s="50" t="s">
        <v>28</v>
      </c>
      <c r="B32" s="51" t="s">
        <v>166</v>
      </c>
      <c r="C32" s="52" t="s">
        <v>24</v>
      </c>
      <c r="D32" s="52" t="str">
        <f t="shared" ref="D32:F32" si="59">IF(NOT(SUM(D33,D35)=0),SUM(D33,D35),"нд")</f>
        <v>нд</v>
      </c>
      <c r="E32" s="106">
        <f t="shared" ref="E32" si="60">IF(NOT(SUM(E33,E35)=0),SUM(E33,E35),"нд")</f>
        <v>3.0040000000000004</v>
      </c>
      <c r="F32" s="52" t="str">
        <f t="shared" si="59"/>
        <v>нд</v>
      </c>
      <c r="G32" s="52">
        <f>IF(NOT(SUM(G33,G35)=0),SUM(G33,G35),"нд")</f>
        <v>3.0040000000000004</v>
      </c>
      <c r="H32" s="106" t="str">
        <f t="shared" ref="H32:I32" si="61">IF(NOT(SUM(H33,H35)=0),SUM(H33,H35),"нд")</f>
        <v>нд</v>
      </c>
      <c r="I32" s="106" t="str">
        <f t="shared" si="61"/>
        <v>нд</v>
      </c>
      <c r="J32" s="52" t="str">
        <f t="shared" ref="J32:M32" si="62">IF(NOT(SUM(J33,J35)=0),SUM(J33,J35),"нд")</f>
        <v>нд</v>
      </c>
      <c r="K32" s="106" t="str">
        <f t="shared" si="62"/>
        <v>нд</v>
      </c>
      <c r="L32" s="52" t="str">
        <f t="shared" si="62"/>
        <v>нд</v>
      </c>
      <c r="M32" s="106" t="str">
        <f t="shared" si="62"/>
        <v>нд</v>
      </c>
      <c r="N32" s="106" t="str">
        <f t="shared" ref="N32:Q32" si="63">IF(NOT(SUM(N33,N35)=0),SUM(N33,N35),"нд")</f>
        <v>нд</v>
      </c>
      <c r="O32" s="106" t="str">
        <f t="shared" si="63"/>
        <v>нд</v>
      </c>
      <c r="P32" s="106" t="str">
        <f t="shared" si="63"/>
        <v>нд</v>
      </c>
      <c r="Q32" s="106" t="str">
        <f t="shared" si="63"/>
        <v>нд</v>
      </c>
      <c r="R32" s="172" t="str">
        <f t="shared" si="8"/>
        <v>нд</v>
      </c>
      <c r="S32" s="172" t="str">
        <f t="shared" si="9"/>
        <v>нд</v>
      </c>
      <c r="T32" s="52" t="s">
        <v>383</v>
      </c>
    </row>
    <row r="33" spans="1:20" x14ac:dyDescent="0.25">
      <c r="A33" s="26" t="s">
        <v>29</v>
      </c>
      <c r="B33" s="27" t="s">
        <v>30</v>
      </c>
      <c r="C33" s="22" t="s">
        <v>24</v>
      </c>
      <c r="D33" s="118" t="str">
        <f t="shared" ref="D33:F33" si="64">IF(NOT(SUM(D34:D34)=0),SUM(D34:D34),"нд")</f>
        <v>нд</v>
      </c>
      <c r="E33" s="101">
        <f t="shared" ref="E33" si="65">IF(NOT(SUM(E34:E34)=0),SUM(E34:E34),"нд")</f>
        <v>1.9770000000000001</v>
      </c>
      <c r="F33" s="118" t="str">
        <f t="shared" si="64"/>
        <v>нд</v>
      </c>
      <c r="G33" s="118">
        <f t="shared" ref="G33:Q33" si="66">IF(NOT(SUM(G34:G34)=0),SUM(G34:G34),"нд")</f>
        <v>1.9770000000000001</v>
      </c>
      <c r="H33" s="101" t="str">
        <f t="shared" si="66"/>
        <v>нд</v>
      </c>
      <c r="I33" s="101" t="str">
        <f t="shared" si="66"/>
        <v>нд</v>
      </c>
      <c r="J33" s="118" t="str">
        <f t="shared" si="66"/>
        <v>нд</v>
      </c>
      <c r="K33" s="101" t="str">
        <f t="shared" si="66"/>
        <v>нд</v>
      </c>
      <c r="L33" s="118" t="str">
        <f t="shared" si="66"/>
        <v>нд</v>
      </c>
      <c r="M33" s="101" t="str">
        <f t="shared" si="66"/>
        <v>нд</v>
      </c>
      <c r="N33" s="101" t="str">
        <f t="shared" si="66"/>
        <v>нд</v>
      </c>
      <c r="O33" s="101" t="str">
        <f t="shared" si="66"/>
        <v>нд</v>
      </c>
      <c r="P33" s="101" t="str">
        <f t="shared" si="66"/>
        <v>нд</v>
      </c>
      <c r="Q33" s="101" t="str">
        <f t="shared" si="66"/>
        <v>нд</v>
      </c>
      <c r="R33" s="167" t="str">
        <f t="shared" si="8"/>
        <v>нд</v>
      </c>
      <c r="S33" s="167" t="str">
        <f t="shared" si="9"/>
        <v>нд</v>
      </c>
      <c r="T33" s="22" t="s">
        <v>383</v>
      </c>
    </row>
    <row r="34" spans="1:20" s="64" customFormat="1" ht="103.5" customHeight="1" x14ac:dyDescent="0.25">
      <c r="A34" s="29" t="s">
        <v>167</v>
      </c>
      <c r="B34" s="40" t="s">
        <v>168</v>
      </c>
      <c r="C34" s="34" t="s">
        <v>169</v>
      </c>
      <c r="D34" s="62" t="s">
        <v>25</v>
      </c>
      <c r="E34" s="107">
        <v>1.9770000000000001</v>
      </c>
      <c r="F34" s="62" t="s">
        <v>25</v>
      </c>
      <c r="G34" s="35">
        <v>1.9770000000000001</v>
      </c>
      <c r="H34" s="132" t="s">
        <v>25</v>
      </c>
      <c r="I34" s="132" t="s">
        <v>25</v>
      </c>
      <c r="J34" s="35" t="s">
        <v>25</v>
      </c>
      <c r="K34" s="132" t="s">
        <v>25</v>
      </c>
      <c r="L34" s="35" t="s">
        <v>25</v>
      </c>
      <c r="M34" s="132" t="s">
        <v>25</v>
      </c>
      <c r="N34" s="165" t="str">
        <f>IF(SUM(H34)-SUM(L34)=0,"нд",SUM(H34)-SUM(L34))</f>
        <v>нд</v>
      </c>
      <c r="O34" s="165" t="str">
        <f>IF(SUM(I34)-SUM(M34)=0,"нд",SUM(I34)-SUM(M34))</f>
        <v>нд</v>
      </c>
      <c r="P34" s="165" t="str">
        <f>IF(SUM(L34)-SUM(J34)=0,"нд",SUM(L34)-SUM(J34))</f>
        <v>нд</v>
      </c>
      <c r="Q34" s="165" t="str">
        <f>IF(SUM(M34)-SUM(K34)=0,"нд",SUM(M34)-SUM(K34))</f>
        <v>нд</v>
      </c>
      <c r="R34" s="173" t="str">
        <f t="shared" si="8"/>
        <v>нд</v>
      </c>
      <c r="S34" s="173" t="str">
        <f t="shared" si="9"/>
        <v>нд</v>
      </c>
      <c r="T34" s="34" t="s">
        <v>25</v>
      </c>
    </row>
    <row r="35" spans="1:20" x14ac:dyDescent="0.25">
      <c r="A35" s="36" t="s">
        <v>49</v>
      </c>
      <c r="B35" s="39" t="s">
        <v>66</v>
      </c>
      <c r="C35" s="38" t="s">
        <v>24</v>
      </c>
      <c r="D35" s="99" t="str">
        <f t="shared" ref="D35:F35" si="67">IF(NOT(SUM(D36:D37)=0),SUM(D36:D37),"нд")</f>
        <v>нд</v>
      </c>
      <c r="E35" s="102">
        <f t="shared" ref="E35" si="68">IF(NOT(SUM(E36:E37)=0),SUM(E36:E37),"нд")</f>
        <v>1.0270000000000001</v>
      </c>
      <c r="F35" s="99" t="str">
        <f t="shared" si="67"/>
        <v>нд</v>
      </c>
      <c r="G35" s="99">
        <f t="shared" ref="G35:Q35" si="69">IF(NOT(SUM(G36:G37)=0),SUM(G36:G37),"нд")</f>
        <v>1.0270000000000001</v>
      </c>
      <c r="H35" s="102" t="str">
        <f t="shared" si="69"/>
        <v>нд</v>
      </c>
      <c r="I35" s="102" t="str">
        <f t="shared" si="69"/>
        <v>нд</v>
      </c>
      <c r="J35" s="99" t="str">
        <f t="shared" si="69"/>
        <v>нд</v>
      </c>
      <c r="K35" s="102" t="str">
        <f t="shared" si="69"/>
        <v>нд</v>
      </c>
      <c r="L35" s="99" t="str">
        <f t="shared" si="69"/>
        <v>нд</v>
      </c>
      <c r="M35" s="102" t="str">
        <f t="shared" si="69"/>
        <v>нд</v>
      </c>
      <c r="N35" s="102" t="str">
        <f t="shared" si="69"/>
        <v>нд</v>
      </c>
      <c r="O35" s="102" t="str">
        <f t="shared" si="69"/>
        <v>нд</v>
      </c>
      <c r="P35" s="102" t="str">
        <f t="shared" si="69"/>
        <v>нд</v>
      </c>
      <c r="Q35" s="102" t="str">
        <f t="shared" si="69"/>
        <v>нд</v>
      </c>
      <c r="R35" s="168" t="str">
        <f t="shared" si="8"/>
        <v>нд</v>
      </c>
      <c r="S35" s="168" t="str">
        <f t="shared" si="9"/>
        <v>нд</v>
      </c>
      <c r="T35" s="38" t="s">
        <v>383</v>
      </c>
    </row>
    <row r="36" spans="1:20" ht="47.25" customHeight="1" x14ac:dyDescent="0.25">
      <c r="A36" s="29" t="s">
        <v>170</v>
      </c>
      <c r="B36" s="53" t="s">
        <v>140</v>
      </c>
      <c r="C36" s="34" t="s">
        <v>141</v>
      </c>
      <c r="D36" s="62" t="s">
        <v>25</v>
      </c>
      <c r="E36" s="107">
        <v>0.193</v>
      </c>
      <c r="F36" s="62" t="s">
        <v>25</v>
      </c>
      <c r="G36" s="122">
        <v>0.193</v>
      </c>
      <c r="H36" s="133" t="s">
        <v>25</v>
      </c>
      <c r="I36" s="134" t="s">
        <v>25</v>
      </c>
      <c r="J36" s="70" t="s">
        <v>25</v>
      </c>
      <c r="K36" s="134" t="s">
        <v>25</v>
      </c>
      <c r="L36" s="70" t="s">
        <v>25</v>
      </c>
      <c r="M36" s="134" t="s">
        <v>25</v>
      </c>
      <c r="N36" s="165" t="str">
        <f t="shared" ref="N36:N37" si="70">IF(SUM(H36)-SUM(L36)=0,"нд",SUM(H36)-SUM(L36))</f>
        <v>нд</v>
      </c>
      <c r="O36" s="165" t="str">
        <f t="shared" ref="O36:O37" si="71">IF(SUM(I36)-SUM(M36)=0,"нд",SUM(I36)-SUM(M36))</f>
        <v>нд</v>
      </c>
      <c r="P36" s="165" t="str">
        <f t="shared" ref="P36:P37" si="72">IF(SUM(L36)-SUM(J36)=0,"нд",SUM(L36)-SUM(J36))</f>
        <v>нд</v>
      </c>
      <c r="Q36" s="165" t="str">
        <f t="shared" ref="Q36:Q37" si="73">IF(SUM(M36)-SUM(K36)=0,"нд",SUM(M36)-SUM(K36))</f>
        <v>нд</v>
      </c>
      <c r="R36" s="174" t="str">
        <f t="shared" si="8"/>
        <v>нд</v>
      </c>
      <c r="S36" s="174" t="str">
        <f t="shared" si="9"/>
        <v>нд</v>
      </c>
      <c r="T36" s="34" t="s">
        <v>25</v>
      </c>
    </row>
    <row r="37" spans="1:20" s="64" customFormat="1" ht="69" customHeight="1" x14ac:dyDescent="0.25">
      <c r="A37" s="29" t="s">
        <v>171</v>
      </c>
      <c r="B37" s="33" t="s">
        <v>172</v>
      </c>
      <c r="C37" s="34" t="s">
        <v>173</v>
      </c>
      <c r="D37" s="62" t="s">
        <v>25</v>
      </c>
      <c r="E37" s="107">
        <v>0.83400000000000007</v>
      </c>
      <c r="F37" s="62" t="s">
        <v>25</v>
      </c>
      <c r="G37" s="35">
        <v>0.83400000000000007</v>
      </c>
      <c r="H37" s="132" t="s">
        <v>25</v>
      </c>
      <c r="I37" s="134" t="s">
        <v>25</v>
      </c>
      <c r="J37" s="70" t="s">
        <v>25</v>
      </c>
      <c r="K37" s="134" t="s">
        <v>25</v>
      </c>
      <c r="L37" s="70" t="s">
        <v>25</v>
      </c>
      <c r="M37" s="134" t="s">
        <v>25</v>
      </c>
      <c r="N37" s="165" t="str">
        <f t="shared" si="70"/>
        <v>нд</v>
      </c>
      <c r="O37" s="165" t="str">
        <f t="shared" si="71"/>
        <v>нд</v>
      </c>
      <c r="P37" s="165" t="str">
        <f t="shared" si="72"/>
        <v>нд</v>
      </c>
      <c r="Q37" s="165" t="str">
        <f t="shared" si="73"/>
        <v>нд</v>
      </c>
      <c r="R37" s="174" t="str">
        <f t="shared" si="8"/>
        <v>нд</v>
      </c>
      <c r="S37" s="174" t="str">
        <f t="shared" si="9"/>
        <v>нд</v>
      </c>
      <c r="T37" s="34" t="s">
        <v>25</v>
      </c>
    </row>
    <row r="38" spans="1:20" ht="51.75" customHeight="1" x14ac:dyDescent="0.25">
      <c r="A38" s="50" t="s">
        <v>54</v>
      </c>
      <c r="B38" s="51" t="s">
        <v>174</v>
      </c>
      <c r="C38" s="52" t="s">
        <v>24</v>
      </c>
      <c r="D38" s="52" t="str">
        <f t="shared" ref="D38:F38" si="74">IF(NOT(SUM(D39)=0),SUM(D39),"нд")</f>
        <v>нд</v>
      </c>
      <c r="E38" s="127">
        <f t="shared" ref="E38" si="75">IF(NOT(SUM(E39)=0),SUM(E39),"нд")</f>
        <v>7.07</v>
      </c>
      <c r="F38" s="52" t="str">
        <f t="shared" si="74"/>
        <v>нд</v>
      </c>
      <c r="G38" s="129">
        <f t="shared" ref="G38:Q38" si="76">IF(NOT(SUM(G39)=0),SUM(G39),"нд")</f>
        <v>7.07</v>
      </c>
      <c r="H38" s="106" t="str">
        <f t="shared" si="76"/>
        <v>нд</v>
      </c>
      <c r="I38" s="106" t="str">
        <f t="shared" si="76"/>
        <v>нд</v>
      </c>
      <c r="J38" s="52" t="str">
        <f t="shared" si="76"/>
        <v>нд</v>
      </c>
      <c r="K38" s="106" t="str">
        <f t="shared" si="76"/>
        <v>нд</v>
      </c>
      <c r="L38" s="52" t="str">
        <f t="shared" si="76"/>
        <v>нд</v>
      </c>
      <c r="M38" s="106" t="str">
        <f t="shared" si="76"/>
        <v>нд</v>
      </c>
      <c r="N38" s="106" t="str">
        <f t="shared" si="76"/>
        <v>нд</v>
      </c>
      <c r="O38" s="106" t="str">
        <f t="shared" si="76"/>
        <v>нд</v>
      </c>
      <c r="P38" s="106" t="str">
        <f t="shared" si="76"/>
        <v>нд</v>
      </c>
      <c r="Q38" s="106" t="str">
        <f t="shared" si="76"/>
        <v>нд</v>
      </c>
      <c r="R38" s="172" t="str">
        <f t="shared" si="8"/>
        <v>нд</v>
      </c>
      <c r="S38" s="172" t="str">
        <f t="shared" si="9"/>
        <v>нд</v>
      </c>
      <c r="T38" s="52" t="s">
        <v>383</v>
      </c>
    </row>
    <row r="39" spans="1:20" x14ac:dyDescent="0.25">
      <c r="A39" s="36" t="s">
        <v>175</v>
      </c>
      <c r="B39" s="39" t="s">
        <v>66</v>
      </c>
      <c r="C39" s="38" t="s">
        <v>24</v>
      </c>
      <c r="D39" s="99" t="str">
        <f t="shared" ref="D39:F39" si="77">IF(NOT(SUM(D40:D42)=0),SUM(D40:D42),"нд")</f>
        <v>нд</v>
      </c>
      <c r="E39" s="102">
        <f t="shared" ref="E39" si="78">IF(NOT(SUM(E40:E42)=0),SUM(E40:E42),"нд")</f>
        <v>7.07</v>
      </c>
      <c r="F39" s="99" t="str">
        <f t="shared" si="77"/>
        <v>нд</v>
      </c>
      <c r="G39" s="99">
        <f t="shared" ref="G39:Q39" si="79">IF(NOT(SUM(G40:G42)=0),SUM(G40:G42),"нд")</f>
        <v>7.07</v>
      </c>
      <c r="H39" s="99" t="str">
        <f t="shared" si="79"/>
        <v>нд</v>
      </c>
      <c r="I39" s="99" t="str">
        <f t="shared" si="79"/>
        <v>нд</v>
      </c>
      <c r="J39" s="99" t="str">
        <f t="shared" ref="J39:Q39" si="80">IF(NOT(SUM(J40:J42)=0),SUM(J40:J42),"нд")</f>
        <v>нд</v>
      </c>
      <c r="K39" s="99" t="str">
        <f t="shared" si="80"/>
        <v>нд</v>
      </c>
      <c r="L39" s="99" t="str">
        <f t="shared" si="80"/>
        <v>нд</v>
      </c>
      <c r="M39" s="99" t="str">
        <f t="shared" si="80"/>
        <v>нд</v>
      </c>
      <c r="N39" s="99" t="str">
        <f t="shared" si="80"/>
        <v>нд</v>
      </c>
      <c r="O39" s="99" t="str">
        <f t="shared" si="80"/>
        <v>нд</v>
      </c>
      <c r="P39" s="99" t="str">
        <f t="shared" si="80"/>
        <v>нд</v>
      </c>
      <c r="Q39" s="99" t="str">
        <f t="shared" si="80"/>
        <v>нд</v>
      </c>
      <c r="R39" s="168" t="str">
        <f t="shared" si="8"/>
        <v>нд</v>
      </c>
      <c r="S39" s="168" t="str">
        <f t="shared" si="9"/>
        <v>нд</v>
      </c>
      <c r="T39" s="38" t="s">
        <v>383</v>
      </c>
    </row>
    <row r="40" spans="1:20" ht="47.25" customHeight="1" x14ac:dyDescent="0.25">
      <c r="A40" s="29" t="s">
        <v>176</v>
      </c>
      <c r="B40" s="53" t="s">
        <v>142</v>
      </c>
      <c r="C40" s="34" t="s">
        <v>143</v>
      </c>
      <c r="D40" s="62" t="s">
        <v>25</v>
      </c>
      <c r="E40" s="108">
        <v>6.3390000000000004</v>
      </c>
      <c r="F40" s="62" t="s">
        <v>25</v>
      </c>
      <c r="G40" s="35">
        <v>6.3390000000000004</v>
      </c>
      <c r="H40" s="132" t="s">
        <v>25</v>
      </c>
      <c r="I40" s="134" t="s">
        <v>25</v>
      </c>
      <c r="J40" s="70" t="s">
        <v>25</v>
      </c>
      <c r="K40" s="134" t="s">
        <v>25</v>
      </c>
      <c r="L40" s="70" t="s">
        <v>25</v>
      </c>
      <c r="M40" s="134" t="s">
        <v>25</v>
      </c>
      <c r="N40" s="165" t="str">
        <f t="shared" ref="N40:N42" si="81">IF(SUM(H40)-SUM(L40)=0,"нд",SUM(H40)-SUM(L40))</f>
        <v>нд</v>
      </c>
      <c r="O40" s="165" t="str">
        <f t="shared" ref="O40:O42" si="82">IF(SUM(I40)-SUM(M40)=0,"нд",SUM(I40)-SUM(M40))</f>
        <v>нд</v>
      </c>
      <c r="P40" s="165" t="str">
        <f t="shared" ref="P40:P42" si="83">IF(SUM(L40)-SUM(J40)=0,"нд",SUM(L40)-SUM(J40))</f>
        <v>нд</v>
      </c>
      <c r="Q40" s="165" t="str">
        <f t="shared" ref="Q40:Q42" si="84">IF(SUM(M40)-SUM(K40)=0,"нд",SUM(M40)-SUM(K40))</f>
        <v>нд</v>
      </c>
      <c r="R40" s="174" t="str">
        <f t="shared" si="8"/>
        <v>нд</v>
      </c>
      <c r="S40" s="174" t="str">
        <f t="shared" si="9"/>
        <v>нд</v>
      </c>
      <c r="T40" s="34" t="s">
        <v>25</v>
      </c>
    </row>
    <row r="41" spans="1:20" s="64" customFormat="1" ht="92.25" customHeight="1" x14ac:dyDescent="0.25">
      <c r="A41" s="29" t="s">
        <v>177</v>
      </c>
      <c r="B41" s="53" t="s">
        <v>178</v>
      </c>
      <c r="C41" s="34" t="s">
        <v>179</v>
      </c>
      <c r="D41" s="62" t="s">
        <v>25</v>
      </c>
      <c r="E41" s="108">
        <v>0.65600000000000003</v>
      </c>
      <c r="F41" s="62" t="s">
        <v>25</v>
      </c>
      <c r="G41" s="35">
        <v>0.65600000000000003</v>
      </c>
      <c r="H41" s="132" t="s">
        <v>25</v>
      </c>
      <c r="I41" s="134" t="s">
        <v>25</v>
      </c>
      <c r="J41" s="70" t="s">
        <v>25</v>
      </c>
      <c r="K41" s="134" t="s">
        <v>25</v>
      </c>
      <c r="L41" s="70" t="s">
        <v>25</v>
      </c>
      <c r="M41" s="134" t="s">
        <v>25</v>
      </c>
      <c r="N41" s="165" t="str">
        <f t="shared" si="81"/>
        <v>нд</v>
      </c>
      <c r="O41" s="165" t="str">
        <f t="shared" si="82"/>
        <v>нд</v>
      </c>
      <c r="P41" s="165" t="str">
        <f t="shared" si="83"/>
        <v>нд</v>
      </c>
      <c r="Q41" s="165" t="str">
        <f t="shared" si="84"/>
        <v>нд</v>
      </c>
      <c r="R41" s="174" t="str">
        <f t="shared" si="8"/>
        <v>нд</v>
      </c>
      <c r="S41" s="174" t="str">
        <f t="shared" si="9"/>
        <v>нд</v>
      </c>
      <c r="T41" s="34" t="s">
        <v>25</v>
      </c>
    </row>
    <row r="42" spans="1:20" s="64" customFormat="1" ht="63" customHeight="1" x14ac:dyDescent="0.25">
      <c r="A42" s="29" t="s">
        <v>180</v>
      </c>
      <c r="B42" s="53" t="s">
        <v>456</v>
      </c>
      <c r="C42" s="34" t="s">
        <v>181</v>
      </c>
      <c r="D42" s="62" t="s">
        <v>25</v>
      </c>
      <c r="E42" s="108">
        <v>7.4999999999999997E-2</v>
      </c>
      <c r="F42" s="62" t="s">
        <v>25</v>
      </c>
      <c r="G42" s="35">
        <v>7.4999999999999997E-2</v>
      </c>
      <c r="H42" s="132" t="s">
        <v>25</v>
      </c>
      <c r="I42" s="134" t="s">
        <v>25</v>
      </c>
      <c r="J42" s="70" t="s">
        <v>25</v>
      </c>
      <c r="K42" s="134" t="s">
        <v>25</v>
      </c>
      <c r="L42" s="70" t="s">
        <v>25</v>
      </c>
      <c r="M42" s="134" t="s">
        <v>25</v>
      </c>
      <c r="N42" s="165" t="str">
        <f t="shared" si="81"/>
        <v>нд</v>
      </c>
      <c r="O42" s="165" t="str">
        <f t="shared" si="82"/>
        <v>нд</v>
      </c>
      <c r="P42" s="165" t="str">
        <f t="shared" si="83"/>
        <v>нд</v>
      </c>
      <c r="Q42" s="165" t="str">
        <f t="shared" si="84"/>
        <v>нд</v>
      </c>
      <c r="R42" s="174" t="str">
        <f t="shared" si="8"/>
        <v>нд</v>
      </c>
      <c r="S42" s="174" t="str">
        <f t="shared" si="9"/>
        <v>нд</v>
      </c>
      <c r="T42" s="34" t="s">
        <v>25</v>
      </c>
    </row>
    <row r="43" spans="1:20" ht="39.75" customHeight="1" x14ac:dyDescent="0.25">
      <c r="A43" s="50" t="s">
        <v>182</v>
      </c>
      <c r="B43" s="51" t="s">
        <v>183</v>
      </c>
      <c r="C43" s="52" t="s">
        <v>24</v>
      </c>
      <c r="D43" s="52" t="str">
        <f t="shared" ref="D43:F43" si="85">IF(NOT(SUM(D44)=0),SUM(D44),"нд")</f>
        <v>нд</v>
      </c>
      <c r="E43" s="106">
        <f t="shared" ref="E43" si="86">IF(NOT(SUM(E44)=0),SUM(E44),"нд")</f>
        <v>2.9420000000000002</v>
      </c>
      <c r="F43" s="52" t="str">
        <f t="shared" si="85"/>
        <v>нд</v>
      </c>
      <c r="G43" s="52">
        <f t="shared" ref="G43:Q44" si="87">IF(NOT(SUM(G44)=0),SUM(G44),"нд")</f>
        <v>2.9420000000000002</v>
      </c>
      <c r="H43" s="106">
        <f t="shared" ref="H43:I43" si="88">IF(NOT(SUM(H45)=0),SUM(H45),"нд")</f>
        <v>0.308</v>
      </c>
      <c r="I43" s="106">
        <f t="shared" si="88"/>
        <v>2.9420000000000002</v>
      </c>
      <c r="J43" s="52" t="str">
        <f t="shared" ref="J43:Q43" si="89">IF(NOT(SUM(J45)=0),SUM(J45),"нд")</f>
        <v>нд</v>
      </c>
      <c r="K43" s="106">
        <f t="shared" si="89"/>
        <v>2.9420000000000002</v>
      </c>
      <c r="L43" s="52" t="str">
        <f t="shared" si="89"/>
        <v>нд</v>
      </c>
      <c r="M43" s="106">
        <f t="shared" si="89"/>
        <v>1.863</v>
      </c>
      <c r="N43" s="106">
        <f t="shared" si="89"/>
        <v>0.308</v>
      </c>
      <c r="O43" s="106">
        <f t="shared" si="89"/>
        <v>1.0790000000000002</v>
      </c>
      <c r="P43" s="106" t="str">
        <f t="shared" si="89"/>
        <v>нд</v>
      </c>
      <c r="Q43" s="106">
        <f t="shared" si="89"/>
        <v>-1.0790000000000002</v>
      </c>
      <c r="R43" s="172" t="str">
        <f t="shared" si="8"/>
        <v>нд</v>
      </c>
      <c r="S43" s="172">
        <f t="shared" si="9"/>
        <v>-36.68</v>
      </c>
      <c r="T43" s="52" t="s">
        <v>383</v>
      </c>
    </row>
    <row r="44" spans="1:20" x14ac:dyDescent="0.25">
      <c r="A44" s="36" t="s">
        <v>182</v>
      </c>
      <c r="B44" s="39" t="s">
        <v>66</v>
      </c>
      <c r="C44" s="38" t="s">
        <v>24</v>
      </c>
      <c r="D44" s="99" t="str">
        <f t="shared" ref="D44:F44" si="90">IF(NOT(SUM(D45)=0),SUM(D45),"нд")</f>
        <v>нд</v>
      </c>
      <c r="E44" s="102">
        <f t="shared" ref="E44" si="91">IF(NOT(SUM(E45)=0),SUM(E45),"нд")</f>
        <v>2.9420000000000002</v>
      </c>
      <c r="F44" s="99" t="str">
        <f t="shared" si="90"/>
        <v>нд</v>
      </c>
      <c r="G44" s="130">
        <f t="shared" si="87"/>
        <v>2.9420000000000002</v>
      </c>
      <c r="H44" s="135">
        <f t="shared" si="87"/>
        <v>0.308</v>
      </c>
      <c r="I44" s="135">
        <f t="shared" si="87"/>
        <v>2.9420000000000002</v>
      </c>
      <c r="J44" s="130" t="str">
        <f t="shared" si="87"/>
        <v>нд</v>
      </c>
      <c r="K44" s="135">
        <f t="shared" si="87"/>
        <v>2.9420000000000002</v>
      </c>
      <c r="L44" s="130" t="str">
        <f t="shared" si="87"/>
        <v>нд</v>
      </c>
      <c r="M44" s="135">
        <f t="shared" si="87"/>
        <v>1.863</v>
      </c>
      <c r="N44" s="135">
        <f t="shared" si="87"/>
        <v>0.308</v>
      </c>
      <c r="O44" s="135">
        <f t="shared" si="87"/>
        <v>1.0790000000000002</v>
      </c>
      <c r="P44" s="135" t="str">
        <f t="shared" si="87"/>
        <v>нд</v>
      </c>
      <c r="Q44" s="135">
        <f t="shared" si="87"/>
        <v>-1.0790000000000002</v>
      </c>
      <c r="R44" s="175" t="str">
        <f t="shared" si="8"/>
        <v>нд</v>
      </c>
      <c r="S44" s="175">
        <f t="shared" si="9"/>
        <v>-36.68</v>
      </c>
      <c r="T44" s="38" t="s">
        <v>383</v>
      </c>
    </row>
    <row r="45" spans="1:20" ht="47.25" customHeight="1" x14ac:dyDescent="0.25">
      <c r="A45" s="41" t="s">
        <v>457</v>
      </c>
      <c r="B45" s="78" t="s">
        <v>458</v>
      </c>
      <c r="C45" s="41" t="s">
        <v>459</v>
      </c>
      <c r="D45" s="41" t="s">
        <v>25</v>
      </c>
      <c r="E45" s="109">
        <v>2.9420000000000002</v>
      </c>
      <c r="F45" s="41" t="s">
        <v>25</v>
      </c>
      <c r="G45" s="34">
        <v>2.9420000000000002</v>
      </c>
      <c r="H45" s="131">
        <f>ROUND(0.37/1.2,3)</f>
        <v>0.308</v>
      </c>
      <c r="I45" s="131">
        <v>2.9420000000000002</v>
      </c>
      <c r="J45" s="63" t="s">
        <v>25</v>
      </c>
      <c r="K45" s="132">
        <v>2.9420000000000002</v>
      </c>
      <c r="L45" s="63" t="s">
        <v>25</v>
      </c>
      <c r="M45" s="62">
        <v>1.863</v>
      </c>
      <c r="N45" s="165">
        <f t="shared" ref="N45" si="92">IF(SUM(H45)-SUM(L45)=0,"нд",SUM(H45)-SUM(L45))</f>
        <v>0.308</v>
      </c>
      <c r="O45" s="165">
        <f t="shared" ref="O45" si="93">IF(SUM(I45)-SUM(M45)=0,"нд",SUM(I45)-SUM(M45))</f>
        <v>1.0790000000000002</v>
      </c>
      <c r="P45" s="165" t="str">
        <f t="shared" ref="P45" si="94">IF(SUM(L45)-SUM(J45)=0,"нд",SUM(L45)-SUM(J45))</f>
        <v>нд</v>
      </c>
      <c r="Q45" s="165">
        <f t="shared" ref="Q45" si="95">IF(SUM(M45)-SUM(K45)=0,"нд",SUM(M45)-SUM(K45))</f>
        <v>-1.0790000000000002</v>
      </c>
      <c r="R45" s="174" t="str">
        <f t="shared" si="8"/>
        <v>нд</v>
      </c>
      <c r="S45" s="174">
        <f t="shared" si="9"/>
        <v>-36.68</v>
      </c>
      <c r="T45" s="97" t="s">
        <v>472</v>
      </c>
    </row>
    <row r="46" spans="1:20" ht="42" customHeight="1" x14ac:dyDescent="0.25">
      <c r="A46" s="47" t="s">
        <v>184</v>
      </c>
      <c r="B46" s="48" t="s">
        <v>185</v>
      </c>
      <c r="C46" s="49" t="s">
        <v>24</v>
      </c>
      <c r="D46" s="120" t="str">
        <f t="shared" ref="D46:F46" si="96">IF(NOT(SUM(D47,D49)=0),SUM(D47,D49),"нд")</f>
        <v>нд</v>
      </c>
      <c r="E46" s="105" t="str">
        <f t="shared" ref="E46" si="97">IF(NOT(SUM(E47,E49)=0),SUM(E47,E49),"нд")</f>
        <v>нд</v>
      </c>
      <c r="F46" s="120" t="str">
        <f t="shared" si="96"/>
        <v>нд</v>
      </c>
      <c r="G46" s="120" t="str">
        <f t="shared" ref="G46:I46" si="98">IF(NOT(SUM(G47,G49)=0),SUM(G47,G49),"нд")</f>
        <v>нд</v>
      </c>
      <c r="H46" s="105" t="str">
        <f t="shared" si="98"/>
        <v>нд</v>
      </c>
      <c r="I46" s="105" t="str">
        <f t="shared" si="98"/>
        <v>нд</v>
      </c>
      <c r="J46" s="120" t="str">
        <f t="shared" ref="J46:Q46" si="99">IF(NOT(SUM(J47,J49)=0),SUM(J47,J49),"нд")</f>
        <v>нд</v>
      </c>
      <c r="K46" s="105" t="str">
        <f t="shared" si="99"/>
        <v>нд</v>
      </c>
      <c r="L46" s="120" t="str">
        <f t="shared" si="99"/>
        <v>нд</v>
      </c>
      <c r="M46" s="105" t="str">
        <f t="shared" si="99"/>
        <v>нд</v>
      </c>
      <c r="N46" s="105" t="str">
        <f t="shared" si="99"/>
        <v>нд</v>
      </c>
      <c r="O46" s="105" t="str">
        <f t="shared" si="99"/>
        <v>нд</v>
      </c>
      <c r="P46" s="105" t="str">
        <f t="shared" si="99"/>
        <v>нд</v>
      </c>
      <c r="Q46" s="105" t="str">
        <f t="shared" si="99"/>
        <v>нд</v>
      </c>
      <c r="R46" s="171" t="str">
        <f t="shared" si="8"/>
        <v>нд</v>
      </c>
      <c r="S46" s="171" t="str">
        <f t="shared" si="9"/>
        <v>нд</v>
      </c>
      <c r="T46" s="49" t="s">
        <v>383</v>
      </c>
    </row>
    <row r="47" spans="1:20" ht="47.25" x14ac:dyDescent="0.25">
      <c r="A47" s="50" t="s">
        <v>186</v>
      </c>
      <c r="B47" s="51" t="s">
        <v>187</v>
      </c>
      <c r="C47" s="52" t="s">
        <v>24</v>
      </c>
      <c r="D47" s="52" t="str">
        <f t="shared" ref="D47:F47" si="100">IF(NOT(SUM(D48)=0),SUM(D48),"нд")</f>
        <v>нд</v>
      </c>
      <c r="E47" s="106" t="str">
        <f t="shared" ref="E47" si="101">IF(NOT(SUM(E48)=0),SUM(E48),"нд")</f>
        <v>нд</v>
      </c>
      <c r="F47" s="52" t="str">
        <f t="shared" si="100"/>
        <v>нд</v>
      </c>
      <c r="G47" s="52" t="str">
        <f t="shared" ref="G47:Q47" si="102">IF(NOT(SUM(G48)=0),SUM(G48),"нд")</f>
        <v>нд</v>
      </c>
      <c r="H47" s="106" t="str">
        <f t="shared" si="102"/>
        <v>нд</v>
      </c>
      <c r="I47" s="106" t="str">
        <f t="shared" si="102"/>
        <v>нд</v>
      </c>
      <c r="J47" s="52" t="str">
        <f t="shared" si="102"/>
        <v>нд</v>
      </c>
      <c r="K47" s="106" t="str">
        <f t="shared" si="102"/>
        <v>нд</v>
      </c>
      <c r="L47" s="52" t="str">
        <f t="shared" si="102"/>
        <v>нд</v>
      </c>
      <c r="M47" s="106" t="str">
        <f t="shared" si="102"/>
        <v>нд</v>
      </c>
      <c r="N47" s="106" t="str">
        <f t="shared" si="102"/>
        <v>нд</v>
      </c>
      <c r="O47" s="106" t="str">
        <f t="shared" si="102"/>
        <v>нд</v>
      </c>
      <c r="P47" s="106" t="str">
        <f t="shared" si="102"/>
        <v>нд</v>
      </c>
      <c r="Q47" s="106" t="str">
        <f t="shared" si="102"/>
        <v>нд</v>
      </c>
      <c r="R47" s="172" t="str">
        <f t="shared" si="8"/>
        <v>нд</v>
      </c>
      <c r="S47" s="172" t="str">
        <f t="shared" si="9"/>
        <v>нд</v>
      </c>
      <c r="T47" s="52" t="s">
        <v>383</v>
      </c>
    </row>
    <row r="48" spans="1:20" ht="14.25" customHeight="1" x14ac:dyDescent="0.25">
      <c r="A48" s="41" t="s">
        <v>25</v>
      </c>
      <c r="B48" s="41" t="s">
        <v>25</v>
      </c>
      <c r="C48" s="41" t="s">
        <v>25</v>
      </c>
      <c r="D48" s="41" t="s">
        <v>25</v>
      </c>
      <c r="E48" s="110" t="s">
        <v>25</v>
      </c>
      <c r="F48" s="41" t="s">
        <v>25</v>
      </c>
      <c r="G48" s="41" t="s">
        <v>25</v>
      </c>
      <c r="H48" s="136" t="s">
        <v>25</v>
      </c>
      <c r="I48" s="136" t="s">
        <v>25</v>
      </c>
      <c r="J48" s="41" t="s">
        <v>25</v>
      </c>
      <c r="K48" s="136" t="s">
        <v>25</v>
      </c>
      <c r="L48" s="41" t="s">
        <v>25</v>
      </c>
      <c r="M48" s="136" t="s">
        <v>25</v>
      </c>
      <c r="N48" s="165" t="str">
        <f t="shared" ref="N48" si="103">IF(SUM(H48)-SUM(L48)=0,"нд",SUM(H48)-SUM(L48))</f>
        <v>нд</v>
      </c>
      <c r="O48" s="165" t="str">
        <f t="shared" ref="O48" si="104">IF(SUM(I48)-SUM(M48)=0,"нд",SUM(I48)-SUM(M48))</f>
        <v>нд</v>
      </c>
      <c r="P48" s="165" t="str">
        <f t="shared" ref="P48" si="105">IF(SUM(L48)-SUM(J48)=0,"нд",SUM(L48)-SUM(J48))</f>
        <v>нд</v>
      </c>
      <c r="Q48" s="165" t="str">
        <f t="shared" ref="Q48" si="106">IF(SUM(M48)-SUM(K48)=0,"нд",SUM(M48)-SUM(K48))</f>
        <v>нд</v>
      </c>
      <c r="R48" s="174" t="str">
        <f t="shared" si="8"/>
        <v>нд</v>
      </c>
      <c r="S48" s="174" t="str">
        <f t="shared" si="9"/>
        <v>нд</v>
      </c>
      <c r="T48" s="41" t="s">
        <v>25</v>
      </c>
    </row>
    <row r="49" spans="1:20" ht="31.5" x14ac:dyDescent="0.25">
      <c r="A49" s="50" t="s">
        <v>188</v>
      </c>
      <c r="B49" s="51" t="s">
        <v>189</v>
      </c>
      <c r="C49" s="52" t="s">
        <v>24</v>
      </c>
      <c r="D49" s="52" t="str">
        <f t="shared" ref="D49:F49" si="107">IF(NOT(SUM(D50)=0),SUM(D50),"нд")</f>
        <v>нд</v>
      </c>
      <c r="E49" s="106" t="str">
        <f t="shared" ref="E49" si="108">IF(NOT(SUM(E50)=0),SUM(E50),"нд")</f>
        <v>нд</v>
      </c>
      <c r="F49" s="52" t="str">
        <f t="shared" si="107"/>
        <v>нд</v>
      </c>
      <c r="G49" s="52" t="str">
        <f t="shared" ref="G49:Q49" si="109">IF(NOT(SUM(G50)=0),SUM(G50),"нд")</f>
        <v>нд</v>
      </c>
      <c r="H49" s="106" t="str">
        <f t="shared" si="109"/>
        <v>нд</v>
      </c>
      <c r="I49" s="106" t="str">
        <f t="shared" si="109"/>
        <v>нд</v>
      </c>
      <c r="J49" s="52" t="str">
        <f t="shared" si="109"/>
        <v>нд</v>
      </c>
      <c r="K49" s="106" t="str">
        <f t="shared" si="109"/>
        <v>нд</v>
      </c>
      <c r="L49" s="52" t="str">
        <f t="shared" si="109"/>
        <v>нд</v>
      </c>
      <c r="M49" s="106" t="str">
        <f t="shared" si="109"/>
        <v>нд</v>
      </c>
      <c r="N49" s="106" t="str">
        <f t="shared" si="109"/>
        <v>нд</v>
      </c>
      <c r="O49" s="106" t="str">
        <f t="shared" si="109"/>
        <v>нд</v>
      </c>
      <c r="P49" s="106" t="str">
        <f t="shared" si="109"/>
        <v>нд</v>
      </c>
      <c r="Q49" s="106" t="str">
        <f t="shared" si="109"/>
        <v>нд</v>
      </c>
      <c r="R49" s="172" t="str">
        <f t="shared" si="8"/>
        <v>нд</v>
      </c>
      <c r="S49" s="172" t="str">
        <f t="shared" si="9"/>
        <v>нд</v>
      </c>
      <c r="T49" s="52" t="s">
        <v>383</v>
      </c>
    </row>
    <row r="50" spans="1:20" ht="18.75" customHeight="1" x14ac:dyDescent="0.25">
      <c r="A50" s="41" t="s">
        <v>25</v>
      </c>
      <c r="B50" s="41" t="s">
        <v>25</v>
      </c>
      <c r="C50" s="41" t="s">
        <v>25</v>
      </c>
      <c r="D50" s="41" t="s">
        <v>25</v>
      </c>
      <c r="E50" s="110" t="s">
        <v>25</v>
      </c>
      <c r="F50" s="41" t="s">
        <v>25</v>
      </c>
      <c r="G50" s="41" t="s">
        <v>25</v>
      </c>
      <c r="H50" s="136" t="s">
        <v>25</v>
      </c>
      <c r="I50" s="136" t="s">
        <v>25</v>
      </c>
      <c r="J50" s="41" t="s">
        <v>25</v>
      </c>
      <c r="K50" s="136" t="s">
        <v>25</v>
      </c>
      <c r="L50" s="41" t="s">
        <v>25</v>
      </c>
      <c r="M50" s="136" t="s">
        <v>25</v>
      </c>
      <c r="N50" s="165" t="str">
        <f t="shared" ref="N50" si="110">IF(SUM(H50)-SUM(L50)=0,"нд",SUM(H50)-SUM(L50))</f>
        <v>нд</v>
      </c>
      <c r="O50" s="165" t="str">
        <f t="shared" ref="O50" si="111">IF(SUM(I50)-SUM(M50)=0,"нд",SUM(I50)-SUM(M50))</f>
        <v>нд</v>
      </c>
      <c r="P50" s="165" t="str">
        <f t="shared" ref="P50" si="112">IF(SUM(L50)-SUM(J50)=0,"нд",SUM(L50)-SUM(J50))</f>
        <v>нд</v>
      </c>
      <c r="Q50" s="165" t="str">
        <f t="shared" ref="Q50" si="113">IF(SUM(M50)-SUM(K50)=0,"нд",SUM(M50)-SUM(K50))</f>
        <v>нд</v>
      </c>
      <c r="R50" s="174" t="str">
        <f t="shared" si="8"/>
        <v>нд</v>
      </c>
      <c r="S50" s="174" t="str">
        <f t="shared" si="9"/>
        <v>нд</v>
      </c>
      <c r="T50" s="41" t="s">
        <v>25</v>
      </c>
    </row>
    <row r="51" spans="1:20" ht="47.25" customHeight="1" x14ac:dyDescent="0.25">
      <c r="A51" s="47" t="s">
        <v>190</v>
      </c>
      <c r="B51" s="48" t="s">
        <v>191</v>
      </c>
      <c r="C51" s="49" t="s">
        <v>24</v>
      </c>
      <c r="D51" s="120" t="str">
        <f t="shared" ref="D51:F51" si="114">IF(NOT(SUM(D52,D59)=0),SUM(D52,D59),"нд")</f>
        <v>нд</v>
      </c>
      <c r="E51" s="105" t="str">
        <f t="shared" ref="E51" si="115">IF(NOT(SUM(E52,E59)=0),SUM(E52,E59),"нд")</f>
        <v>нд</v>
      </c>
      <c r="F51" s="120" t="str">
        <f t="shared" si="114"/>
        <v>нд</v>
      </c>
      <c r="G51" s="120" t="str">
        <f t="shared" ref="G51:I51" si="116">IF(NOT(SUM(G52,G59)=0),SUM(G52,G59),"нд")</f>
        <v>нд</v>
      </c>
      <c r="H51" s="105" t="str">
        <f t="shared" si="116"/>
        <v>нд</v>
      </c>
      <c r="I51" s="105" t="str">
        <f t="shared" si="116"/>
        <v>нд</v>
      </c>
      <c r="J51" s="120" t="str">
        <f t="shared" ref="J51:Q51" si="117">IF(NOT(SUM(J52,J59)=0),SUM(J52,J59),"нд")</f>
        <v>нд</v>
      </c>
      <c r="K51" s="105" t="str">
        <f t="shared" si="117"/>
        <v>нд</v>
      </c>
      <c r="L51" s="120" t="str">
        <f t="shared" si="117"/>
        <v>нд</v>
      </c>
      <c r="M51" s="105" t="str">
        <f t="shared" si="117"/>
        <v>нд</v>
      </c>
      <c r="N51" s="105" t="str">
        <f t="shared" si="117"/>
        <v>нд</v>
      </c>
      <c r="O51" s="105" t="str">
        <f t="shared" si="117"/>
        <v>нд</v>
      </c>
      <c r="P51" s="105" t="str">
        <f t="shared" si="117"/>
        <v>нд</v>
      </c>
      <c r="Q51" s="105" t="str">
        <f t="shared" si="117"/>
        <v>нд</v>
      </c>
      <c r="R51" s="171" t="str">
        <f t="shared" si="8"/>
        <v>нд</v>
      </c>
      <c r="S51" s="171" t="str">
        <f t="shared" si="9"/>
        <v>нд</v>
      </c>
      <c r="T51" s="49" t="s">
        <v>383</v>
      </c>
    </row>
    <row r="52" spans="1:20" ht="55.5" customHeight="1" x14ac:dyDescent="0.25">
      <c r="A52" s="50" t="s">
        <v>192</v>
      </c>
      <c r="B52" s="51" t="s">
        <v>193</v>
      </c>
      <c r="C52" s="52" t="s">
        <v>24</v>
      </c>
      <c r="D52" s="52" t="str">
        <f t="shared" ref="D52:F52" si="118">IF(NOT(SUM(D53,D55,D57)=0),SUM(D53,D55,D57),"нд")</f>
        <v>нд</v>
      </c>
      <c r="E52" s="106" t="str">
        <f t="shared" ref="E52" si="119">IF(NOT(SUM(E53,E55,E57)=0),SUM(E53,E55,E57),"нд")</f>
        <v>нд</v>
      </c>
      <c r="F52" s="52" t="str">
        <f t="shared" si="118"/>
        <v>нд</v>
      </c>
      <c r="G52" s="52" t="str">
        <f t="shared" ref="G52:I52" si="120">IF(NOT(SUM(G53,G55,G57)=0),SUM(G53,G55,G57),"нд")</f>
        <v>нд</v>
      </c>
      <c r="H52" s="106" t="str">
        <f t="shared" si="120"/>
        <v>нд</v>
      </c>
      <c r="I52" s="106" t="str">
        <f t="shared" si="120"/>
        <v>нд</v>
      </c>
      <c r="J52" s="52" t="str">
        <f t="shared" ref="J52:Q52" si="121">IF(NOT(SUM(J53,J55,J57)=0),SUM(J53,J55,J57),"нд")</f>
        <v>нд</v>
      </c>
      <c r="K52" s="106" t="str">
        <f t="shared" si="121"/>
        <v>нд</v>
      </c>
      <c r="L52" s="52" t="str">
        <f t="shared" si="121"/>
        <v>нд</v>
      </c>
      <c r="M52" s="106" t="str">
        <f t="shared" si="121"/>
        <v>нд</v>
      </c>
      <c r="N52" s="106" t="str">
        <f t="shared" si="121"/>
        <v>нд</v>
      </c>
      <c r="O52" s="106" t="str">
        <f t="shared" si="121"/>
        <v>нд</v>
      </c>
      <c r="P52" s="106" t="str">
        <f t="shared" si="121"/>
        <v>нд</v>
      </c>
      <c r="Q52" s="106" t="str">
        <f t="shared" si="121"/>
        <v>нд</v>
      </c>
      <c r="R52" s="172" t="str">
        <f t="shared" si="8"/>
        <v>нд</v>
      </c>
      <c r="S52" s="172" t="str">
        <f t="shared" si="9"/>
        <v>нд</v>
      </c>
      <c r="T52" s="52" t="s">
        <v>383</v>
      </c>
    </row>
    <row r="53" spans="1:20" ht="63" x14ac:dyDescent="0.25">
      <c r="A53" s="54" t="s">
        <v>194</v>
      </c>
      <c r="B53" s="55" t="s">
        <v>195</v>
      </c>
      <c r="C53" s="56" t="s">
        <v>24</v>
      </c>
      <c r="D53" s="56" t="str">
        <f t="shared" ref="D53:F53" si="122">IF(NOT(SUM(D54)=0),SUM(D54),"нд")</f>
        <v>нд</v>
      </c>
      <c r="E53" s="111" t="str">
        <f t="shared" ref="E53" si="123">IF(NOT(SUM(E54)=0),SUM(E54),"нд")</f>
        <v>нд</v>
      </c>
      <c r="F53" s="56" t="str">
        <f t="shared" si="122"/>
        <v>нд</v>
      </c>
      <c r="G53" s="56" t="str">
        <f t="shared" ref="G53:Q53" si="124">IF(NOT(SUM(G54)=0),SUM(G54),"нд")</f>
        <v>нд</v>
      </c>
      <c r="H53" s="111" t="str">
        <f t="shared" si="124"/>
        <v>нд</v>
      </c>
      <c r="I53" s="111" t="str">
        <f t="shared" si="124"/>
        <v>нд</v>
      </c>
      <c r="J53" s="56" t="str">
        <f t="shared" si="124"/>
        <v>нд</v>
      </c>
      <c r="K53" s="111" t="str">
        <f t="shared" si="124"/>
        <v>нд</v>
      </c>
      <c r="L53" s="56" t="str">
        <f t="shared" si="124"/>
        <v>нд</v>
      </c>
      <c r="M53" s="111" t="str">
        <f t="shared" si="124"/>
        <v>нд</v>
      </c>
      <c r="N53" s="111" t="str">
        <f t="shared" si="124"/>
        <v>нд</v>
      </c>
      <c r="O53" s="111" t="str">
        <f t="shared" si="124"/>
        <v>нд</v>
      </c>
      <c r="P53" s="111" t="str">
        <f t="shared" si="124"/>
        <v>нд</v>
      </c>
      <c r="Q53" s="111" t="str">
        <f t="shared" si="124"/>
        <v>нд</v>
      </c>
      <c r="R53" s="176" t="str">
        <f t="shared" si="8"/>
        <v>нд</v>
      </c>
      <c r="S53" s="176" t="str">
        <f t="shared" si="9"/>
        <v>нд</v>
      </c>
      <c r="T53" s="56" t="s">
        <v>383</v>
      </c>
    </row>
    <row r="54" spans="1:20" ht="17.25" customHeight="1" x14ac:dyDescent="0.25">
      <c r="A54" s="41" t="s">
        <v>25</v>
      </c>
      <c r="B54" s="41" t="s">
        <v>25</v>
      </c>
      <c r="C54" s="41" t="s">
        <v>25</v>
      </c>
      <c r="D54" s="41" t="s">
        <v>25</v>
      </c>
      <c r="E54" s="110" t="s">
        <v>25</v>
      </c>
      <c r="F54" s="41" t="s">
        <v>25</v>
      </c>
      <c r="G54" s="41" t="s">
        <v>25</v>
      </c>
      <c r="H54" s="136" t="s">
        <v>25</v>
      </c>
      <c r="I54" s="136" t="s">
        <v>25</v>
      </c>
      <c r="J54" s="41" t="s">
        <v>25</v>
      </c>
      <c r="K54" s="136" t="s">
        <v>25</v>
      </c>
      <c r="L54" s="41" t="s">
        <v>25</v>
      </c>
      <c r="M54" s="136" t="s">
        <v>25</v>
      </c>
      <c r="N54" s="165" t="str">
        <f t="shared" ref="N54" si="125">IF(SUM(H54)-SUM(L54)=0,"нд",SUM(H54)-SUM(L54))</f>
        <v>нд</v>
      </c>
      <c r="O54" s="165" t="str">
        <f t="shared" ref="O54" si="126">IF(SUM(I54)-SUM(M54)=0,"нд",SUM(I54)-SUM(M54))</f>
        <v>нд</v>
      </c>
      <c r="P54" s="165" t="str">
        <f t="shared" ref="P54" si="127">IF(SUM(L54)-SUM(J54)=0,"нд",SUM(L54)-SUM(J54))</f>
        <v>нд</v>
      </c>
      <c r="Q54" s="165" t="str">
        <f t="shared" ref="Q54" si="128">IF(SUM(M54)-SUM(K54)=0,"нд",SUM(M54)-SUM(K54))</f>
        <v>нд</v>
      </c>
      <c r="R54" s="174" t="str">
        <f t="shared" si="8"/>
        <v>нд</v>
      </c>
      <c r="S54" s="174" t="str">
        <f t="shared" si="9"/>
        <v>нд</v>
      </c>
      <c r="T54" s="41" t="s">
        <v>25</v>
      </c>
    </row>
    <row r="55" spans="1:20" ht="63" x14ac:dyDescent="0.25">
      <c r="A55" s="54" t="s">
        <v>196</v>
      </c>
      <c r="B55" s="55" t="s">
        <v>197</v>
      </c>
      <c r="C55" s="56" t="s">
        <v>24</v>
      </c>
      <c r="D55" s="56" t="str">
        <f t="shared" ref="D55:F55" si="129">IF(NOT(SUM(D56)=0),SUM(D56),"нд")</f>
        <v>нд</v>
      </c>
      <c r="E55" s="111" t="str">
        <f t="shared" ref="E55" si="130">IF(NOT(SUM(E56)=0),SUM(E56),"нд")</f>
        <v>нд</v>
      </c>
      <c r="F55" s="56" t="str">
        <f t="shared" si="129"/>
        <v>нд</v>
      </c>
      <c r="G55" s="56" t="str">
        <f t="shared" ref="G55:Q55" si="131">IF(NOT(SUM(G56)=0),SUM(G56),"нд")</f>
        <v>нд</v>
      </c>
      <c r="H55" s="111" t="str">
        <f t="shared" si="131"/>
        <v>нд</v>
      </c>
      <c r="I55" s="111" t="str">
        <f t="shared" si="131"/>
        <v>нд</v>
      </c>
      <c r="J55" s="56" t="str">
        <f t="shared" si="131"/>
        <v>нд</v>
      </c>
      <c r="K55" s="111" t="str">
        <f t="shared" si="131"/>
        <v>нд</v>
      </c>
      <c r="L55" s="56" t="str">
        <f t="shared" si="131"/>
        <v>нд</v>
      </c>
      <c r="M55" s="111" t="str">
        <f t="shared" si="131"/>
        <v>нд</v>
      </c>
      <c r="N55" s="111" t="str">
        <f t="shared" si="131"/>
        <v>нд</v>
      </c>
      <c r="O55" s="111" t="str">
        <f t="shared" si="131"/>
        <v>нд</v>
      </c>
      <c r="P55" s="111" t="str">
        <f t="shared" si="131"/>
        <v>нд</v>
      </c>
      <c r="Q55" s="111" t="str">
        <f t="shared" si="131"/>
        <v>нд</v>
      </c>
      <c r="R55" s="176" t="str">
        <f t="shared" si="8"/>
        <v>нд</v>
      </c>
      <c r="S55" s="176" t="str">
        <f t="shared" si="9"/>
        <v>нд</v>
      </c>
      <c r="T55" s="56" t="s">
        <v>383</v>
      </c>
    </row>
    <row r="56" spans="1:20" ht="17.25" customHeight="1" x14ac:dyDescent="0.25">
      <c r="A56" s="41" t="s">
        <v>25</v>
      </c>
      <c r="B56" s="41" t="s">
        <v>25</v>
      </c>
      <c r="C56" s="41" t="s">
        <v>25</v>
      </c>
      <c r="D56" s="41" t="s">
        <v>25</v>
      </c>
      <c r="E56" s="110" t="s">
        <v>25</v>
      </c>
      <c r="F56" s="41" t="s">
        <v>25</v>
      </c>
      <c r="G56" s="41" t="s">
        <v>25</v>
      </c>
      <c r="H56" s="136" t="s">
        <v>25</v>
      </c>
      <c r="I56" s="136" t="s">
        <v>25</v>
      </c>
      <c r="J56" s="41" t="s">
        <v>25</v>
      </c>
      <c r="K56" s="136" t="s">
        <v>25</v>
      </c>
      <c r="L56" s="41" t="s">
        <v>25</v>
      </c>
      <c r="M56" s="136" t="s">
        <v>25</v>
      </c>
      <c r="N56" s="165" t="str">
        <f t="shared" ref="N56" si="132">IF(SUM(H56)-SUM(L56)=0,"нд",SUM(H56)-SUM(L56))</f>
        <v>нд</v>
      </c>
      <c r="O56" s="165" t="str">
        <f t="shared" ref="O56" si="133">IF(SUM(I56)-SUM(M56)=0,"нд",SUM(I56)-SUM(M56))</f>
        <v>нд</v>
      </c>
      <c r="P56" s="165" t="str">
        <f t="shared" ref="P56" si="134">IF(SUM(L56)-SUM(J56)=0,"нд",SUM(L56)-SUM(J56))</f>
        <v>нд</v>
      </c>
      <c r="Q56" s="165" t="str">
        <f t="shared" ref="Q56" si="135">IF(SUM(M56)-SUM(K56)=0,"нд",SUM(M56)-SUM(K56))</f>
        <v>нд</v>
      </c>
      <c r="R56" s="174" t="str">
        <f t="shared" si="8"/>
        <v>нд</v>
      </c>
      <c r="S56" s="174" t="str">
        <f t="shared" si="9"/>
        <v>нд</v>
      </c>
      <c r="T56" s="41" t="s">
        <v>25</v>
      </c>
    </row>
    <row r="57" spans="1:20" ht="63" x14ac:dyDescent="0.25">
      <c r="A57" s="54" t="s">
        <v>198</v>
      </c>
      <c r="B57" s="55" t="s">
        <v>199</v>
      </c>
      <c r="C57" s="56" t="s">
        <v>24</v>
      </c>
      <c r="D57" s="56" t="str">
        <f t="shared" ref="D57:F57" si="136">IF(NOT(SUM(D58)=0),SUM(D58),"нд")</f>
        <v>нд</v>
      </c>
      <c r="E57" s="111" t="str">
        <f t="shared" ref="E57" si="137">IF(NOT(SUM(E58)=0),SUM(E58),"нд")</f>
        <v>нд</v>
      </c>
      <c r="F57" s="56" t="str">
        <f t="shared" si="136"/>
        <v>нд</v>
      </c>
      <c r="G57" s="56" t="str">
        <f t="shared" ref="G57:Q57" si="138">IF(NOT(SUM(G58)=0),SUM(G58),"нд")</f>
        <v>нд</v>
      </c>
      <c r="H57" s="111" t="str">
        <f t="shared" si="138"/>
        <v>нд</v>
      </c>
      <c r="I57" s="111" t="str">
        <f t="shared" si="138"/>
        <v>нд</v>
      </c>
      <c r="J57" s="56" t="str">
        <f t="shared" si="138"/>
        <v>нд</v>
      </c>
      <c r="K57" s="111" t="str">
        <f t="shared" si="138"/>
        <v>нд</v>
      </c>
      <c r="L57" s="56" t="str">
        <f t="shared" si="138"/>
        <v>нд</v>
      </c>
      <c r="M57" s="111" t="str">
        <f t="shared" si="138"/>
        <v>нд</v>
      </c>
      <c r="N57" s="111" t="str">
        <f t="shared" si="138"/>
        <v>нд</v>
      </c>
      <c r="O57" s="111" t="str">
        <f t="shared" si="138"/>
        <v>нд</v>
      </c>
      <c r="P57" s="111" t="str">
        <f t="shared" si="138"/>
        <v>нд</v>
      </c>
      <c r="Q57" s="111" t="str">
        <f t="shared" si="138"/>
        <v>нд</v>
      </c>
      <c r="R57" s="176" t="str">
        <f t="shared" si="8"/>
        <v>нд</v>
      </c>
      <c r="S57" s="176" t="str">
        <f t="shared" si="9"/>
        <v>нд</v>
      </c>
      <c r="T57" s="56" t="s">
        <v>383</v>
      </c>
    </row>
    <row r="58" spans="1:20" ht="18" customHeight="1" x14ac:dyDescent="0.25">
      <c r="A58" s="41" t="s">
        <v>25</v>
      </c>
      <c r="B58" s="41" t="s">
        <v>25</v>
      </c>
      <c r="C58" s="41" t="s">
        <v>25</v>
      </c>
      <c r="D58" s="41" t="s">
        <v>25</v>
      </c>
      <c r="E58" s="110" t="s">
        <v>25</v>
      </c>
      <c r="F58" s="41" t="s">
        <v>25</v>
      </c>
      <c r="G58" s="41" t="s">
        <v>25</v>
      </c>
      <c r="H58" s="136" t="s">
        <v>25</v>
      </c>
      <c r="I58" s="136" t="s">
        <v>25</v>
      </c>
      <c r="J58" s="41" t="s">
        <v>25</v>
      </c>
      <c r="K58" s="136" t="s">
        <v>25</v>
      </c>
      <c r="L58" s="41" t="s">
        <v>25</v>
      </c>
      <c r="M58" s="136" t="s">
        <v>25</v>
      </c>
      <c r="N58" s="165" t="str">
        <f t="shared" ref="N58" si="139">IF(SUM(H58)-SUM(L58)=0,"нд",SUM(H58)-SUM(L58))</f>
        <v>нд</v>
      </c>
      <c r="O58" s="165" t="str">
        <f t="shared" ref="O58" si="140">IF(SUM(I58)-SUM(M58)=0,"нд",SUM(I58)-SUM(M58))</f>
        <v>нд</v>
      </c>
      <c r="P58" s="165" t="str">
        <f t="shared" ref="P58" si="141">IF(SUM(L58)-SUM(J58)=0,"нд",SUM(L58)-SUM(J58))</f>
        <v>нд</v>
      </c>
      <c r="Q58" s="165" t="str">
        <f t="shared" ref="Q58" si="142">IF(SUM(M58)-SUM(K58)=0,"нд",SUM(M58)-SUM(K58))</f>
        <v>нд</v>
      </c>
      <c r="R58" s="174" t="str">
        <f t="shared" si="8"/>
        <v>нд</v>
      </c>
      <c r="S58" s="174" t="str">
        <f t="shared" si="9"/>
        <v>нд</v>
      </c>
      <c r="T58" s="41" t="s">
        <v>25</v>
      </c>
    </row>
    <row r="59" spans="1:20" ht="54.75" customHeight="1" x14ac:dyDescent="0.25">
      <c r="A59" s="50" t="s">
        <v>200</v>
      </c>
      <c r="B59" s="51" t="s">
        <v>193</v>
      </c>
      <c r="C59" s="52" t="s">
        <v>24</v>
      </c>
      <c r="D59" s="52" t="str">
        <f t="shared" ref="D59:F59" si="143">IF(NOT(SUM(D60,D62,D64)=0),SUM(D60,D62,D64),"нд")</f>
        <v>нд</v>
      </c>
      <c r="E59" s="106" t="str">
        <f t="shared" ref="E59" si="144">IF(NOT(SUM(E60,E62,E64)=0),SUM(E60,E62,E64),"нд")</f>
        <v>нд</v>
      </c>
      <c r="F59" s="52" t="str">
        <f t="shared" si="143"/>
        <v>нд</v>
      </c>
      <c r="G59" s="52" t="str">
        <f t="shared" ref="G59:I59" si="145">IF(NOT(SUM(G60,G62,G64)=0),SUM(G60,G62,G64),"нд")</f>
        <v>нд</v>
      </c>
      <c r="H59" s="106" t="str">
        <f t="shared" si="145"/>
        <v>нд</v>
      </c>
      <c r="I59" s="106" t="str">
        <f t="shared" si="145"/>
        <v>нд</v>
      </c>
      <c r="J59" s="52" t="str">
        <f t="shared" ref="J59:Q59" si="146">IF(NOT(SUM(J60,J62,J64)=0),SUM(J60,J62,J64),"нд")</f>
        <v>нд</v>
      </c>
      <c r="K59" s="106" t="str">
        <f t="shared" si="146"/>
        <v>нд</v>
      </c>
      <c r="L59" s="52" t="str">
        <f t="shared" si="146"/>
        <v>нд</v>
      </c>
      <c r="M59" s="106" t="str">
        <f t="shared" si="146"/>
        <v>нд</v>
      </c>
      <c r="N59" s="106" t="str">
        <f t="shared" si="146"/>
        <v>нд</v>
      </c>
      <c r="O59" s="106" t="str">
        <f t="shared" si="146"/>
        <v>нд</v>
      </c>
      <c r="P59" s="106" t="str">
        <f t="shared" si="146"/>
        <v>нд</v>
      </c>
      <c r="Q59" s="106" t="str">
        <f t="shared" si="146"/>
        <v>нд</v>
      </c>
      <c r="R59" s="172" t="str">
        <f t="shared" si="8"/>
        <v>нд</v>
      </c>
      <c r="S59" s="172" t="str">
        <f t="shared" si="9"/>
        <v>нд</v>
      </c>
      <c r="T59" s="52" t="s">
        <v>383</v>
      </c>
    </row>
    <row r="60" spans="1:20" ht="73.5" customHeight="1" x14ac:dyDescent="0.25">
      <c r="A60" s="54" t="s">
        <v>201</v>
      </c>
      <c r="B60" s="55" t="s">
        <v>195</v>
      </c>
      <c r="C60" s="56" t="s">
        <v>24</v>
      </c>
      <c r="D60" s="56" t="str">
        <f t="shared" ref="D60:F60" si="147">IF(NOT(SUM(D61)=0),SUM(D61),"нд")</f>
        <v>нд</v>
      </c>
      <c r="E60" s="111" t="str">
        <f t="shared" ref="E60" si="148">IF(NOT(SUM(E61)=0),SUM(E61),"нд")</f>
        <v>нд</v>
      </c>
      <c r="F60" s="56" t="str">
        <f t="shared" si="147"/>
        <v>нд</v>
      </c>
      <c r="G60" s="56" t="str">
        <f t="shared" ref="G60:Q60" si="149">IF(NOT(SUM(G61)=0),SUM(G61),"нд")</f>
        <v>нд</v>
      </c>
      <c r="H60" s="111" t="str">
        <f t="shared" si="149"/>
        <v>нд</v>
      </c>
      <c r="I60" s="111" t="str">
        <f t="shared" si="149"/>
        <v>нд</v>
      </c>
      <c r="J60" s="56" t="str">
        <f t="shared" si="149"/>
        <v>нд</v>
      </c>
      <c r="K60" s="111" t="str">
        <f t="shared" si="149"/>
        <v>нд</v>
      </c>
      <c r="L60" s="56" t="str">
        <f t="shared" si="149"/>
        <v>нд</v>
      </c>
      <c r="M60" s="111" t="str">
        <f t="shared" si="149"/>
        <v>нд</v>
      </c>
      <c r="N60" s="111" t="str">
        <f t="shared" si="149"/>
        <v>нд</v>
      </c>
      <c r="O60" s="111" t="str">
        <f t="shared" si="149"/>
        <v>нд</v>
      </c>
      <c r="P60" s="111" t="str">
        <f t="shared" si="149"/>
        <v>нд</v>
      </c>
      <c r="Q60" s="111" t="str">
        <f t="shared" si="149"/>
        <v>нд</v>
      </c>
      <c r="R60" s="176" t="str">
        <f t="shared" si="8"/>
        <v>нд</v>
      </c>
      <c r="S60" s="176" t="str">
        <f t="shared" si="9"/>
        <v>нд</v>
      </c>
      <c r="T60" s="56" t="s">
        <v>383</v>
      </c>
    </row>
    <row r="61" spans="1:20" ht="18" customHeight="1" x14ac:dyDescent="0.25">
      <c r="A61" s="41" t="s">
        <v>25</v>
      </c>
      <c r="B61" s="41" t="s">
        <v>25</v>
      </c>
      <c r="C61" s="41" t="s">
        <v>25</v>
      </c>
      <c r="D61" s="41" t="s">
        <v>25</v>
      </c>
      <c r="E61" s="110" t="s">
        <v>25</v>
      </c>
      <c r="F61" s="41" t="s">
        <v>25</v>
      </c>
      <c r="G61" s="41" t="s">
        <v>25</v>
      </c>
      <c r="H61" s="136" t="s">
        <v>25</v>
      </c>
      <c r="I61" s="136" t="s">
        <v>25</v>
      </c>
      <c r="J61" s="41" t="s">
        <v>25</v>
      </c>
      <c r="K61" s="136" t="s">
        <v>25</v>
      </c>
      <c r="L61" s="41" t="s">
        <v>25</v>
      </c>
      <c r="M61" s="136" t="s">
        <v>25</v>
      </c>
      <c r="N61" s="165" t="str">
        <f t="shared" ref="N61" si="150">IF(SUM(H61)-SUM(L61)=0,"нд",SUM(H61)-SUM(L61))</f>
        <v>нд</v>
      </c>
      <c r="O61" s="165" t="str">
        <f t="shared" ref="O61" si="151">IF(SUM(I61)-SUM(M61)=0,"нд",SUM(I61)-SUM(M61))</f>
        <v>нд</v>
      </c>
      <c r="P61" s="165" t="str">
        <f t="shared" ref="P61" si="152">IF(SUM(L61)-SUM(J61)=0,"нд",SUM(L61)-SUM(J61))</f>
        <v>нд</v>
      </c>
      <c r="Q61" s="165" t="str">
        <f t="shared" ref="Q61" si="153">IF(SUM(M61)-SUM(K61)=0,"нд",SUM(M61)-SUM(K61))</f>
        <v>нд</v>
      </c>
      <c r="R61" s="174" t="str">
        <f t="shared" si="8"/>
        <v>нд</v>
      </c>
      <c r="S61" s="174" t="str">
        <f t="shared" si="9"/>
        <v>нд</v>
      </c>
      <c r="T61" s="41" t="s">
        <v>25</v>
      </c>
    </row>
    <row r="62" spans="1:20" ht="63" x14ac:dyDescent="0.25">
      <c r="A62" s="54" t="s">
        <v>202</v>
      </c>
      <c r="B62" s="55" t="s">
        <v>197</v>
      </c>
      <c r="C62" s="56" t="s">
        <v>24</v>
      </c>
      <c r="D62" s="56" t="str">
        <f t="shared" ref="D62:F62" si="154">IF(NOT(SUM(D63)=0),SUM(D63),"нд")</f>
        <v>нд</v>
      </c>
      <c r="E62" s="111" t="str">
        <f t="shared" ref="E62" si="155">IF(NOT(SUM(E63)=0),SUM(E63),"нд")</f>
        <v>нд</v>
      </c>
      <c r="F62" s="56" t="str">
        <f t="shared" si="154"/>
        <v>нд</v>
      </c>
      <c r="G62" s="56" t="str">
        <f t="shared" ref="G62:Q62" si="156">IF(NOT(SUM(G63)=0),SUM(G63),"нд")</f>
        <v>нд</v>
      </c>
      <c r="H62" s="111" t="str">
        <f t="shared" si="156"/>
        <v>нд</v>
      </c>
      <c r="I62" s="111" t="str">
        <f t="shared" si="156"/>
        <v>нд</v>
      </c>
      <c r="J62" s="56" t="str">
        <f t="shared" si="156"/>
        <v>нд</v>
      </c>
      <c r="K62" s="111" t="str">
        <f t="shared" si="156"/>
        <v>нд</v>
      </c>
      <c r="L62" s="56" t="str">
        <f t="shared" si="156"/>
        <v>нд</v>
      </c>
      <c r="M62" s="111" t="str">
        <f t="shared" si="156"/>
        <v>нд</v>
      </c>
      <c r="N62" s="111" t="str">
        <f t="shared" si="156"/>
        <v>нд</v>
      </c>
      <c r="O62" s="111" t="str">
        <f t="shared" si="156"/>
        <v>нд</v>
      </c>
      <c r="P62" s="111" t="str">
        <f t="shared" si="156"/>
        <v>нд</v>
      </c>
      <c r="Q62" s="111" t="str">
        <f t="shared" si="156"/>
        <v>нд</v>
      </c>
      <c r="R62" s="176" t="str">
        <f t="shared" si="8"/>
        <v>нд</v>
      </c>
      <c r="S62" s="176" t="str">
        <f t="shared" si="9"/>
        <v>нд</v>
      </c>
      <c r="T62" s="56" t="s">
        <v>383</v>
      </c>
    </row>
    <row r="63" spans="1:20" ht="17.25" customHeight="1" x14ac:dyDescent="0.25">
      <c r="A63" s="41" t="s">
        <v>25</v>
      </c>
      <c r="B63" s="41" t="s">
        <v>25</v>
      </c>
      <c r="C63" s="41" t="s">
        <v>25</v>
      </c>
      <c r="D63" s="41" t="s">
        <v>25</v>
      </c>
      <c r="E63" s="110" t="s">
        <v>25</v>
      </c>
      <c r="F63" s="41" t="s">
        <v>25</v>
      </c>
      <c r="G63" s="41" t="s">
        <v>25</v>
      </c>
      <c r="H63" s="136" t="s">
        <v>25</v>
      </c>
      <c r="I63" s="136" t="s">
        <v>25</v>
      </c>
      <c r="J63" s="41" t="s">
        <v>25</v>
      </c>
      <c r="K63" s="136" t="s">
        <v>25</v>
      </c>
      <c r="L63" s="41" t="s">
        <v>25</v>
      </c>
      <c r="M63" s="136" t="s">
        <v>25</v>
      </c>
      <c r="N63" s="165" t="str">
        <f t="shared" ref="N63" si="157">IF(SUM(H63)-SUM(L63)=0,"нд",SUM(H63)-SUM(L63))</f>
        <v>нд</v>
      </c>
      <c r="O63" s="165" t="str">
        <f t="shared" ref="O63" si="158">IF(SUM(I63)-SUM(M63)=0,"нд",SUM(I63)-SUM(M63))</f>
        <v>нд</v>
      </c>
      <c r="P63" s="165" t="str">
        <f t="shared" ref="P63" si="159">IF(SUM(L63)-SUM(J63)=0,"нд",SUM(L63)-SUM(J63))</f>
        <v>нд</v>
      </c>
      <c r="Q63" s="165" t="str">
        <f t="shared" ref="Q63" si="160">IF(SUM(M63)-SUM(K63)=0,"нд",SUM(M63)-SUM(K63))</f>
        <v>нд</v>
      </c>
      <c r="R63" s="174" t="str">
        <f t="shared" si="8"/>
        <v>нд</v>
      </c>
      <c r="S63" s="174" t="str">
        <f t="shared" si="9"/>
        <v>нд</v>
      </c>
      <c r="T63" s="41" t="s">
        <v>25</v>
      </c>
    </row>
    <row r="64" spans="1:20" ht="63" x14ac:dyDescent="0.25">
      <c r="A64" s="54" t="s">
        <v>203</v>
      </c>
      <c r="B64" s="55" t="s">
        <v>204</v>
      </c>
      <c r="C64" s="56" t="s">
        <v>24</v>
      </c>
      <c r="D64" s="56" t="str">
        <f t="shared" ref="D64:F64" si="161">IF(NOT(SUM(D65)=0),SUM(D65),"нд")</f>
        <v>нд</v>
      </c>
      <c r="E64" s="111" t="str">
        <f t="shared" ref="E64" si="162">IF(NOT(SUM(E65)=0),SUM(E65),"нд")</f>
        <v>нд</v>
      </c>
      <c r="F64" s="56" t="str">
        <f t="shared" si="161"/>
        <v>нд</v>
      </c>
      <c r="G64" s="56" t="str">
        <f t="shared" ref="G64:Q64" si="163">IF(NOT(SUM(G65)=0),SUM(G65),"нд")</f>
        <v>нд</v>
      </c>
      <c r="H64" s="111" t="str">
        <f t="shared" si="163"/>
        <v>нд</v>
      </c>
      <c r="I64" s="111" t="str">
        <f t="shared" si="163"/>
        <v>нд</v>
      </c>
      <c r="J64" s="56" t="str">
        <f t="shared" si="163"/>
        <v>нд</v>
      </c>
      <c r="K64" s="111" t="str">
        <f t="shared" si="163"/>
        <v>нд</v>
      </c>
      <c r="L64" s="56" t="str">
        <f t="shared" si="163"/>
        <v>нд</v>
      </c>
      <c r="M64" s="111" t="str">
        <f t="shared" si="163"/>
        <v>нд</v>
      </c>
      <c r="N64" s="111" t="str">
        <f t="shared" si="163"/>
        <v>нд</v>
      </c>
      <c r="O64" s="111" t="str">
        <f t="shared" si="163"/>
        <v>нд</v>
      </c>
      <c r="P64" s="111" t="str">
        <f t="shared" si="163"/>
        <v>нд</v>
      </c>
      <c r="Q64" s="111" t="str">
        <f t="shared" si="163"/>
        <v>нд</v>
      </c>
      <c r="R64" s="176" t="str">
        <f t="shared" si="8"/>
        <v>нд</v>
      </c>
      <c r="S64" s="176" t="str">
        <f t="shared" si="9"/>
        <v>нд</v>
      </c>
      <c r="T64" s="56" t="s">
        <v>383</v>
      </c>
    </row>
    <row r="65" spans="1:20" ht="19.5" customHeight="1" x14ac:dyDescent="0.25">
      <c r="A65" s="41" t="s">
        <v>25</v>
      </c>
      <c r="B65" s="41" t="s">
        <v>25</v>
      </c>
      <c r="C65" s="41" t="s">
        <v>25</v>
      </c>
      <c r="D65" s="41" t="s">
        <v>25</v>
      </c>
      <c r="E65" s="110" t="s">
        <v>25</v>
      </c>
      <c r="F65" s="41" t="s">
        <v>25</v>
      </c>
      <c r="G65" s="41" t="s">
        <v>25</v>
      </c>
      <c r="H65" s="136" t="s">
        <v>25</v>
      </c>
      <c r="I65" s="136" t="s">
        <v>25</v>
      </c>
      <c r="J65" s="41" t="s">
        <v>25</v>
      </c>
      <c r="K65" s="136" t="s">
        <v>25</v>
      </c>
      <c r="L65" s="41" t="s">
        <v>25</v>
      </c>
      <c r="M65" s="136" t="s">
        <v>25</v>
      </c>
      <c r="N65" s="165" t="str">
        <f t="shared" ref="N65" si="164">IF(SUM(H65)-SUM(L65)=0,"нд",SUM(H65)-SUM(L65))</f>
        <v>нд</v>
      </c>
      <c r="O65" s="165" t="str">
        <f t="shared" ref="O65" si="165">IF(SUM(I65)-SUM(M65)=0,"нд",SUM(I65)-SUM(M65))</f>
        <v>нд</v>
      </c>
      <c r="P65" s="165" t="str">
        <f t="shared" ref="P65" si="166">IF(SUM(L65)-SUM(J65)=0,"нд",SUM(L65)-SUM(J65))</f>
        <v>нд</v>
      </c>
      <c r="Q65" s="165" t="str">
        <f t="shared" ref="Q65" si="167">IF(SUM(M65)-SUM(K65)=0,"нд",SUM(M65)-SUM(K65))</f>
        <v>нд</v>
      </c>
      <c r="R65" s="174" t="str">
        <f t="shared" si="8"/>
        <v>нд</v>
      </c>
      <c r="S65" s="174" t="str">
        <f t="shared" si="9"/>
        <v>нд</v>
      </c>
      <c r="T65" s="41" t="s">
        <v>25</v>
      </c>
    </row>
    <row r="66" spans="1:20" ht="78.75" customHeight="1" x14ac:dyDescent="0.25">
      <c r="A66" s="47" t="s">
        <v>205</v>
      </c>
      <c r="B66" s="48" t="s">
        <v>206</v>
      </c>
      <c r="C66" s="49" t="s">
        <v>24</v>
      </c>
      <c r="D66" s="120" t="str">
        <f t="shared" ref="D66:F66" si="168">IF(NOT(SUM(D67,D69)=0),SUM(D67,D69),"нд")</f>
        <v>нд</v>
      </c>
      <c r="E66" s="105">
        <f t="shared" ref="E66" si="169">IF(NOT(SUM(E67,E69)=0),SUM(E67,E69),"нд")</f>
        <v>0.22500000000000001</v>
      </c>
      <c r="F66" s="120" t="str">
        <f t="shared" si="168"/>
        <v>нд</v>
      </c>
      <c r="G66" s="120">
        <f t="shared" ref="G66:I66" si="170">IF(NOT(SUM(G67,G69)=0),SUM(G67,G69),"нд")</f>
        <v>0.22500000000000001</v>
      </c>
      <c r="H66" s="105" t="str">
        <f t="shared" si="170"/>
        <v>нд</v>
      </c>
      <c r="I66" s="105" t="str">
        <f t="shared" si="170"/>
        <v>нд</v>
      </c>
      <c r="J66" s="120" t="str">
        <f t="shared" ref="J66:Q66" si="171">IF(NOT(SUM(J67,J69)=0),SUM(J67,J69),"нд")</f>
        <v>нд</v>
      </c>
      <c r="K66" s="105" t="str">
        <f t="shared" si="171"/>
        <v>нд</v>
      </c>
      <c r="L66" s="120" t="str">
        <f t="shared" si="171"/>
        <v>нд</v>
      </c>
      <c r="M66" s="105" t="str">
        <f t="shared" si="171"/>
        <v>нд</v>
      </c>
      <c r="N66" s="105" t="str">
        <f t="shared" si="171"/>
        <v>нд</v>
      </c>
      <c r="O66" s="105" t="str">
        <f t="shared" si="171"/>
        <v>нд</v>
      </c>
      <c r="P66" s="105" t="str">
        <f t="shared" si="171"/>
        <v>нд</v>
      </c>
      <c r="Q66" s="105" t="str">
        <f t="shared" si="171"/>
        <v>нд</v>
      </c>
      <c r="R66" s="171" t="str">
        <f t="shared" si="8"/>
        <v>нд</v>
      </c>
      <c r="S66" s="171" t="str">
        <f t="shared" si="9"/>
        <v>нд</v>
      </c>
      <c r="T66" s="49" t="s">
        <v>383</v>
      </c>
    </row>
    <row r="67" spans="1:20" ht="47.25" x14ac:dyDescent="0.25">
      <c r="A67" s="50" t="s">
        <v>207</v>
      </c>
      <c r="B67" s="51" t="s">
        <v>208</v>
      </c>
      <c r="C67" s="52" t="s">
        <v>24</v>
      </c>
      <c r="D67" s="52" t="str">
        <f t="shared" ref="D67:F67" si="172">IF(NOT(SUM(D68)=0),SUM(D68),"нд")</f>
        <v>нд</v>
      </c>
      <c r="E67" s="106" t="str">
        <f t="shared" ref="E67" si="173">IF(NOT(SUM(E68)=0),SUM(E68),"нд")</f>
        <v>нд</v>
      </c>
      <c r="F67" s="52" t="str">
        <f t="shared" si="172"/>
        <v>нд</v>
      </c>
      <c r="G67" s="52" t="str">
        <f t="shared" ref="G67:Q67" si="174">IF(NOT(SUM(G68)=0),SUM(G68),"нд")</f>
        <v>нд</v>
      </c>
      <c r="H67" s="106" t="str">
        <f t="shared" si="174"/>
        <v>нд</v>
      </c>
      <c r="I67" s="106" t="str">
        <f t="shared" si="174"/>
        <v>нд</v>
      </c>
      <c r="J67" s="52" t="str">
        <f t="shared" si="174"/>
        <v>нд</v>
      </c>
      <c r="K67" s="106" t="str">
        <f t="shared" si="174"/>
        <v>нд</v>
      </c>
      <c r="L67" s="52" t="str">
        <f t="shared" si="174"/>
        <v>нд</v>
      </c>
      <c r="M67" s="106" t="str">
        <f t="shared" si="174"/>
        <v>нд</v>
      </c>
      <c r="N67" s="106" t="str">
        <f t="shared" si="174"/>
        <v>нд</v>
      </c>
      <c r="O67" s="106" t="str">
        <f t="shared" si="174"/>
        <v>нд</v>
      </c>
      <c r="P67" s="106" t="str">
        <f t="shared" si="174"/>
        <v>нд</v>
      </c>
      <c r="Q67" s="106" t="str">
        <f t="shared" si="174"/>
        <v>нд</v>
      </c>
      <c r="R67" s="172" t="str">
        <f t="shared" si="8"/>
        <v>нд</v>
      </c>
      <c r="S67" s="172" t="str">
        <f t="shared" si="9"/>
        <v>нд</v>
      </c>
      <c r="T67" s="52" t="s">
        <v>383</v>
      </c>
    </row>
    <row r="68" spans="1:20" ht="16.5" customHeight="1" x14ac:dyDescent="0.25">
      <c r="A68" s="41" t="s">
        <v>25</v>
      </c>
      <c r="B68" s="41" t="s">
        <v>25</v>
      </c>
      <c r="C68" s="41" t="s">
        <v>25</v>
      </c>
      <c r="D68" s="41" t="s">
        <v>25</v>
      </c>
      <c r="E68" s="110" t="s">
        <v>25</v>
      </c>
      <c r="F68" s="41" t="s">
        <v>25</v>
      </c>
      <c r="G68" s="41" t="s">
        <v>25</v>
      </c>
      <c r="H68" s="136" t="s">
        <v>25</v>
      </c>
      <c r="I68" s="136" t="s">
        <v>25</v>
      </c>
      <c r="J68" s="41" t="s">
        <v>25</v>
      </c>
      <c r="K68" s="136" t="s">
        <v>25</v>
      </c>
      <c r="L68" s="41" t="s">
        <v>25</v>
      </c>
      <c r="M68" s="136" t="s">
        <v>25</v>
      </c>
      <c r="N68" s="165" t="str">
        <f t="shared" ref="N68" si="175">IF(SUM(H68)-SUM(L68)=0,"нд",SUM(H68)-SUM(L68))</f>
        <v>нд</v>
      </c>
      <c r="O68" s="165" t="str">
        <f t="shared" ref="O68" si="176">IF(SUM(I68)-SUM(M68)=0,"нд",SUM(I68)-SUM(M68))</f>
        <v>нд</v>
      </c>
      <c r="P68" s="165" t="str">
        <f t="shared" ref="P68" si="177">IF(SUM(L68)-SUM(J68)=0,"нд",SUM(L68)-SUM(J68))</f>
        <v>нд</v>
      </c>
      <c r="Q68" s="165" t="str">
        <f t="shared" ref="Q68" si="178">IF(SUM(M68)-SUM(K68)=0,"нд",SUM(M68)-SUM(K68))</f>
        <v>нд</v>
      </c>
      <c r="R68" s="174" t="str">
        <f t="shared" si="8"/>
        <v>нд</v>
      </c>
      <c r="S68" s="174" t="str">
        <f t="shared" si="9"/>
        <v>нд</v>
      </c>
      <c r="T68" s="41" t="s">
        <v>25</v>
      </c>
    </row>
    <row r="69" spans="1:20" ht="63" x14ac:dyDescent="0.25">
      <c r="A69" s="50" t="s">
        <v>209</v>
      </c>
      <c r="B69" s="51" t="s">
        <v>210</v>
      </c>
      <c r="C69" s="52" t="s">
        <v>24</v>
      </c>
      <c r="D69" s="52" t="str">
        <f t="shared" ref="D69:F70" si="179">IF(NOT(SUM(D70)=0),SUM(D70),"нд")</f>
        <v>нд</v>
      </c>
      <c r="E69" s="106">
        <f t="shared" ref="E69:E70" si="180">IF(NOT(SUM(E70)=0),SUM(E70),"нд")</f>
        <v>0.22500000000000001</v>
      </c>
      <c r="F69" s="52" t="str">
        <f t="shared" si="179"/>
        <v>нд</v>
      </c>
      <c r="G69" s="52">
        <f t="shared" ref="G69:Q70" si="181">IF(NOT(SUM(G70)=0),SUM(G70),"нд")</f>
        <v>0.22500000000000001</v>
      </c>
      <c r="H69" s="106" t="str">
        <f t="shared" si="181"/>
        <v>нд</v>
      </c>
      <c r="I69" s="106" t="str">
        <f t="shared" si="181"/>
        <v>нд</v>
      </c>
      <c r="J69" s="52" t="str">
        <f t="shared" si="181"/>
        <v>нд</v>
      </c>
      <c r="K69" s="106" t="str">
        <f t="shared" si="181"/>
        <v>нд</v>
      </c>
      <c r="L69" s="52" t="str">
        <f t="shared" si="181"/>
        <v>нд</v>
      </c>
      <c r="M69" s="106" t="str">
        <f t="shared" si="181"/>
        <v>нд</v>
      </c>
      <c r="N69" s="106" t="str">
        <f t="shared" si="181"/>
        <v>нд</v>
      </c>
      <c r="O69" s="106" t="str">
        <f t="shared" si="181"/>
        <v>нд</v>
      </c>
      <c r="P69" s="106" t="str">
        <f t="shared" si="181"/>
        <v>нд</v>
      </c>
      <c r="Q69" s="106" t="str">
        <f t="shared" si="181"/>
        <v>нд</v>
      </c>
      <c r="R69" s="172" t="str">
        <f t="shared" si="8"/>
        <v>нд</v>
      </c>
      <c r="S69" s="172" t="str">
        <f t="shared" si="9"/>
        <v>нд</v>
      </c>
      <c r="T69" s="52" t="s">
        <v>383</v>
      </c>
    </row>
    <row r="70" spans="1:20" s="64" customFormat="1" ht="29.25" customHeight="1" x14ac:dyDescent="0.25">
      <c r="A70" s="36" t="s">
        <v>211</v>
      </c>
      <c r="B70" s="39" t="s">
        <v>66</v>
      </c>
      <c r="C70" s="38" t="s">
        <v>24</v>
      </c>
      <c r="D70" s="99" t="str">
        <f t="shared" si="179"/>
        <v>нд</v>
      </c>
      <c r="E70" s="102">
        <f t="shared" si="180"/>
        <v>0.22500000000000001</v>
      </c>
      <c r="F70" s="99" t="str">
        <f t="shared" si="179"/>
        <v>нд</v>
      </c>
      <c r="G70" s="99">
        <f t="shared" si="181"/>
        <v>0.22500000000000001</v>
      </c>
      <c r="H70" s="102" t="str">
        <f t="shared" si="181"/>
        <v>нд</v>
      </c>
      <c r="I70" s="102" t="str">
        <f t="shared" si="181"/>
        <v>нд</v>
      </c>
      <c r="J70" s="99" t="str">
        <f t="shared" si="181"/>
        <v>нд</v>
      </c>
      <c r="K70" s="102" t="str">
        <f t="shared" si="181"/>
        <v>нд</v>
      </c>
      <c r="L70" s="99" t="str">
        <f t="shared" si="181"/>
        <v>нд</v>
      </c>
      <c r="M70" s="102" t="str">
        <f t="shared" si="181"/>
        <v>нд</v>
      </c>
      <c r="N70" s="102" t="str">
        <f t="shared" si="181"/>
        <v>нд</v>
      </c>
      <c r="O70" s="102" t="str">
        <f t="shared" si="181"/>
        <v>нд</v>
      </c>
      <c r="P70" s="102" t="str">
        <f t="shared" si="181"/>
        <v>нд</v>
      </c>
      <c r="Q70" s="102" t="str">
        <f t="shared" si="181"/>
        <v>нд</v>
      </c>
      <c r="R70" s="168" t="str">
        <f t="shared" si="8"/>
        <v>нд</v>
      </c>
      <c r="S70" s="168" t="str">
        <f t="shared" si="9"/>
        <v>нд</v>
      </c>
      <c r="T70" s="38" t="s">
        <v>383</v>
      </c>
    </row>
    <row r="71" spans="1:20" ht="47.25" customHeight="1" x14ac:dyDescent="0.25">
      <c r="A71" s="29" t="s">
        <v>212</v>
      </c>
      <c r="B71" s="33" t="s">
        <v>213</v>
      </c>
      <c r="C71" s="34" t="s">
        <v>214</v>
      </c>
      <c r="D71" s="35" t="s">
        <v>25</v>
      </c>
      <c r="E71" s="108">
        <v>0.22500000000000001</v>
      </c>
      <c r="F71" s="35" t="s">
        <v>25</v>
      </c>
      <c r="G71" s="35">
        <v>0.22500000000000001</v>
      </c>
      <c r="H71" s="132" t="s">
        <v>25</v>
      </c>
      <c r="I71" s="134" t="s">
        <v>25</v>
      </c>
      <c r="J71" s="70" t="s">
        <v>25</v>
      </c>
      <c r="K71" s="134" t="s">
        <v>25</v>
      </c>
      <c r="L71" s="70" t="s">
        <v>25</v>
      </c>
      <c r="M71" s="134" t="s">
        <v>25</v>
      </c>
      <c r="N71" s="165" t="str">
        <f t="shared" ref="N71" si="182">IF(SUM(H71)-SUM(L71)=0,"нд",SUM(H71)-SUM(L71))</f>
        <v>нд</v>
      </c>
      <c r="O71" s="165" t="str">
        <f t="shared" ref="O71" si="183">IF(SUM(I71)-SUM(M71)=0,"нд",SUM(I71)-SUM(M71))</f>
        <v>нд</v>
      </c>
      <c r="P71" s="165" t="str">
        <f t="shared" ref="P71" si="184">IF(SUM(L71)-SUM(J71)=0,"нд",SUM(L71)-SUM(J71))</f>
        <v>нд</v>
      </c>
      <c r="Q71" s="165" t="str">
        <f>IF(SUM(M71)-SUM(K71)=0,"нд",SUM(M71)-SUM(K71))</f>
        <v>нд</v>
      </c>
      <c r="R71" s="174" t="str">
        <f t="shared" si="8"/>
        <v>нд</v>
      </c>
      <c r="S71" s="174" t="str">
        <f t="shared" si="9"/>
        <v>нд</v>
      </c>
      <c r="T71" s="34" t="s">
        <v>25</v>
      </c>
    </row>
    <row r="72" spans="1:20" ht="38.25" customHeight="1" x14ac:dyDescent="0.25">
      <c r="A72" s="44" t="s">
        <v>215</v>
      </c>
      <c r="B72" s="45" t="s">
        <v>216</v>
      </c>
      <c r="C72" s="46" t="s">
        <v>24</v>
      </c>
      <c r="D72" s="119" t="str">
        <f t="shared" ref="D72:F72" si="185">IF(NOT(SUM(D73,D129,D152,D170)=0),SUM(D73,D129,D152,D170),"нд")</f>
        <v>нд</v>
      </c>
      <c r="E72" s="104">
        <f t="shared" ref="E72" si="186">IF(NOT(SUM(E73,E129,E152,E170)=0),SUM(E73,E129,E152,E170),"нд")</f>
        <v>64.211000000000013</v>
      </c>
      <c r="F72" s="119" t="str">
        <f t="shared" si="185"/>
        <v>нд</v>
      </c>
      <c r="G72" s="119">
        <f t="shared" ref="G72:I72" si="187">IF(NOT(SUM(G73,G129,G152,G170)=0),SUM(G73,G129,G152,G170),"нд")</f>
        <v>64.210999999999999</v>
      </c>
      <c r="H72" s="104">
        <f t="shared" si="187"/>
        <v>2.194</v>
      </c>
      <c r="I72" s="104">
        <f t="shared" si="187"/>
        <v>10.957000000000001</v>
      </c>
      <c r="J72" s="119">
        <f t="shared" ref="J72:Q72" si="188">IF(NOT(SUM(J73,J129,J152,J170)=0),SUM(J73,J129,J152,J170),"нд")</f>
        <v>2.194</v>
      </c>
      <c r="K72" s="104">
        <f t="shared" si="188"/>
        <v>10.957000000000001</v>
      </c>
      <c r="L72" s="119" t="str">
        <f t="shared" si="188"/>
        <v>нд</v>
      </c>
      <c r="M72" s="104">
        <f t="shared" si="188"/>
        <v>11.081</v>
      </c>
      <c r="N72" s="104" t="str">
        <f t="shared" si="188"/>
        <v>нд</v>
      </c>
      <c r="O72" s="104" t="str">
        <f t="shared" si="188"/>
        <v>нд</v>
      </c>
      <c r="P72" s="104" t="str">
        <f t="shared" si="188"/>
        <v>нд</v>
      </c>
      <c r="Q72" s="104">
        <f t="shared" si="188"/>
        <v>0.12399999999999967</v>
      </c>
      <c r="R72" s="170" t="str">
        <f t="shared" si="9"/>
        <v>нд</v>
      </c>
      <c r="S72" s="170">
        <f t="shared" si="9"/>
        <v>1.1299999999999999</v>
      </c>
      <c r="T72" s="46" t="s">
        <v>383</v>
      </c>
    </row>
    <row r="73" spans="1:20" ht="47.25" x14ac:dyDescent="0.25">
      <c r="A73" s="47" t="s">
        <v>217</v>
      </c>
      <c r="B73" s="48" t="s">
        <v>218</v>
      </c>
      <c r="C73" s="49" t="s">
        <v>24</v>
      </c>
      <c r="D73" s="120" t="str">
        <f t="shared" ref="D73:F73" si="189">IF(NOT(SUM(D74,D76)=0),SUM(D74,D76),"нд")</f>
        <v>нд</v>
      </c>
      <c r="E73" s="105">
        <f t="shared" ref="E73" si="190">IF(NOT(SUM(E74,E76)=0),SUM(E74,E76),"нд")</f>
        <v>22.917000000000009</v>
      </c>
      <c r="F73" s="120" t="str">
        <f t="shared" si="189"/>
        <v>нд</v>
      </c>
      <c r="G73" s="120">
        <f t="shared" ref="G73:I73" si="191">IF(NOT(SUM(G74,G76)=0),SUM(G74,G76),"нд")</f>
        <v>22.917000000000009</v>
      </c>
      <c r="H73" s="105" t="str">
        <f t="shared" si="191"/>
        <v>нд</v>
      </c>
      <c r="I73" s="105" t="str">
        <f t="shared" si="191"/>
        <v>нд</v>
      </c>
      <c r="J73" s="120" t="str">
        <f t="shared" ref="J73:Q73" si="192">IF(NOT(SUM(J74,J76)=0),SUM(J74,J76),"нд")</f>
        <v>нд</v>
      </c>
      <c r="K73" s="105" t="str">
        <f t="shared" si="192"/>
        <v>нд</v>
      </c>
      <c r="L73" s="120" t="str">
        <f t="shared" si="192"/>
        <v>нд</v>
      </c>
      <c r="M73" s="105" t="str">
        <f t="shared" si="192"/>
        <v>нд</v>
      </c>
      <c r="N73" s="105" t="str">
        <f t="shared" si="192"/>
        <v>нд</v>
      </c>
      <c r="O73" s="105" t="str">
        <f t="shared" si="192"/>
        <v>нд</v>
      </c>
      <c r="P73" s="105" t="str">
        <f t="shared" si="192"/>
        <v>нд</v>
      </c>
      <c r="Q73" s="105" t="str">
        <f t="shared" si="192"/>
        <v>нд</v>
      </c>
      <c r="R73" s="171" t="str">
        <f t="shared" si="8"/>
        <v>нд</v>
      </c>
      <c r="S73" s="171" t="str">
        <f t="shared" si="9"/>
        <v>нд</v>
      </c>
      <c r="T73" s="49" t="s">
        <v>383</v>
      </c>
    </row>
    <row r="74" spans="1:20" ht="31.5" x14ac:dyDescent="0.25">
      <c r="A74" s="50" t="s">
        <v>219</v>
      </c>
      <c r="B74" s="51" t="s">
        <v>220</v>
      </c>
      <c r="C74" s="52" t="s">
        <v>24</v>
      </c>
      <c r="D74" s="52" t="str">
        <f t="shared" ref="D74:F74" si="193">IF(NOT(SUM(D75)=0),SUM(D75),"нд")</f>
        <v>нд</v>
      </c>
      <c r="E74" s="106" t="str">
        <f t="shared" ref="E74" si="194">IF(NOT(SUM(E75)=0),SUM(E75),"нд")</f>
        <v>нд</v>
      </c>
      <c r="F74" s="52" t="str">
        <f t="shared" si="193"/>
        <v>нд</v>
      </c>
      <c r="G74" s="52" t="str">
        <f t="shared" ref="G74:Q74" si="195">IF(NOT(SUM(G75)=0),SUM(G75),"нд")</f>
        <v>нд</v>
      </c>
      <c r="H74" s="106" t="str">
        <f t="shared" si="195"/>
        <v>нд</v>
      </c>
      <c r="I74" s="106" t="str">
        <f t="shared" si="195"/>
        <v>нд</v>
      </c>
      <c r="J74" s="52" t="str">
        <f t="shared" si="195"/>
        <v>нд</v>
      </c>
      <c r="K74" s="106" t="str">
        <f t="shared" si="195"/>
        <v>нд</v>
      </c>
      <c r="L74" s="52" t="str">
        <f t="shared" si="195"/>
        <v>нд</v>
      </c>
      <c r="M74" s="106" t="str">
        <f t="shared" si="195"/>
        <v>нд</v>
      </c>
      <c r="N74" s="106" t="str">
        <f t="shared" si="195"/>
        <v>нд</v>
      </c>
      <c r="O74" s="106" t="str">
        <f t="shared" si="195"/>
        <v>нд</v>
      </c>
      <c r="P74" s="106" t="str">
        <f t="shared" si="195"/>
        <v>нд</v>
      </c>
      <c r="Q74" s="106" t="str">
        <f t="shared" si="195"/>
        <v>нд</v>
      </c>
      <c r="R74" s="172" t="str">
        <f t="shared" si="8"/>
        <v>нд</v>
      </c>
      <c r="S74" s="172" t="str">
        <f t="shared" si="9"/>
        <v>нд</v>
      </c>
      <c r="T74" s="52" t="s">
        <v>383</v>
      </c>
    </row>
    <row r="75" spans="1:20" ht="18.75" customHeight="1" x14ac:dyDescent="0.25">
      <c r="A75" s="41" t="s">
        <v>25</v>
      </c>
      <c r="B75" s="41" t="s">
        <v>25</v>
      </c>
      <c r="C75" s="41" t="s">
        <v>25</v>
      </c>
      <c r="D75" s="41" t="s">
        <v>25</v>
      </c>
      <c r="E75" s="110" t="s">
        <v>25</v>
      </c>
      <c r="F75" s="41" t="s">
        <v>25</v>
      </c>
      <c r="G75" s="41" t="s">
        <v>25</v>
      </c>
      <c r="H75" s="136" t="s">
        <v>25</v>
      </c>
      <c r="I75" s="136" t="s">
        <v>25</v>
      </c>
      <c r="J75" s="41" t="s">
        <v>25</v>
      </c>
      <c r="K75" s="136" t="s">
        <v>25</v>
      </c>
      <c r="L75" s="41" t="s">
        <v>25</v>
      </c>
      <c r="M75" s="136" t="s">
        <v>25</v>
      </c>
      <c r="N75" s="165" t="str">
        <f>IF(SUM(H75)-SUM(L75)=0,"нд",SUM(H75)-SUM(L75))</f>
        <v>нд</v>
      </c>
      <c r="O75" s="165" t="str">
        <f>IF(SUM(I75)-SUM(M75)=0,"нд",SUM(I75)-SUM(M75))</f>
        <v>нд</v>
      </c>
      <c r="P75" s="165" t="str">
        <f t="shared" ref="P75" si="196">IF(SUM(L75)-SUM(J75)=0,"нд",SUM(L75)-SUM(J75))</f>
        <v>нд</v>
      </c>
      <c r="Q75" s="165" t="str">
        <f t="shared" ref="Q75" si="197">IF(SUM(M75)-SUM(K75)=0,"нд",SUM(M75)-SUM(K75))</f>
        <v>нд</v>
      </c>
      <c r="R75" s="174" t="str">
        <f t="shared" si="8"/>
        <v>нд</v>
      </c>
      <c r="S75" s="174" t="str">
        <f t="shared" si="9"/>
        <v>нд</v>
      </c>
      <c r="T75" s="41" t="s">
        <v>25</v>
      </c>
    </row>
    <row r="76" spans="1:20" ht="47.25" x14ac:dyDescent="0.25">
      <c r="A76" s="50" t="s">
        <v>221</v>
      </c>
      <c r="B76" s="51" t="s">
        <v>222</v>
      </c>
      <c r="C76" s="52" t="s">
        <v>24</v>
      </c>
      <c r="D76" s="52" t="str">
        <f t="shared" ref="D76:F76" si="198">IF(NOT(SUM(D77,D89)=0),SUM(D77,D89),"нд")</f>
        <v>нд</v>
      </c>
      <c r="E76" s="106">
        <f t="shared" ref="E76" si="199">IF(NOT(SUM(E77,E89)=0),SUM(E77,E89),"нд")</f>
        <v>22.917000000000009</v>
      </c>
      <c r="F76" s="52" t="str">
        <f t="shared" si="198"/>
        <v>нд</v>
      </c>
      <c r="G76" s="52">
        <f t="shared" ref="G76:I76" si="200">IF(NOT(SUM(G77,G89)=0),SUM(G77,G89),"нд")</f>
        <v>22.917000000000009</v>
      </c>
      <c r="H76" s="106" t="str">
        <f t="shared" si="200"/>
        <v>нд</v>
      </c>
      <c r="I76" s="106" t="str">
        <f t="shared" si="200"/>
        <v>нд</v>
      </c>
      <c r="J76" s="52" t="str">
        <f t="shared" ref="J76:Q76" si="201">IF(NOT(SUM(J77,J89)=0),SUM(J77,J89),"нд")</f>
        <v>нд</v>
      </c>
      <c r="K76" s="106" t="str">
        <f t="shared" si="201"/>
        <v>нд</v>
      </c>
      <c r="L76" s="52" t="str">
        <f t="shared" si="201"/>
        <v>нд</v>
      </c>
      <c r="M76" s="106" t="str">
        <f t="shared" si="201"/>
        <v>нд</v>
      </c>
      <c r="N76" s="106" t="str">
        <f t="shared" si="201"/>
        <v>нд</v>
      </c>
      <c r="O76" s="106" t="str">
        <f t="shared" si="201"/>
        <v>нд</v>
      </c>
      <c r="P76" s="106" t="str">
        <f t="shared" si="201"/>
        <v>нд</v>
      </c>
      <c r="Q76" s="106" t="str">
        <f t="shared" si="201"/>
        <v>нд</v>
      </c>
      <c r="R76" s="172" t="str">
        <f t="shared" si="8"/>
        <v>нд</v>
      </c>
      <c r="S76" s="172" t="str">
        <f t="shared" si="9"/>
        <v>нд</v>
      </c>
      <c r="T76" s="52" t="s">
        <v>383</v>
      </c>
    </row>
    <row r="77" spans="1:20" ht="25.5" customHeight="1" x14ac:dyDescent="0.25">
      <c r="A77" s="26" t="s">
        <v>223</v>
      </c>
      <c r="B77" s="27" t="s">
        <v>30</v>
      </c>
      <c r="C77" s="22" t="s">
        <v>24</v>
      </c>
      <c r="D77" s="22" t="str">
        <f t="shared" ref="D77:F77" si="202">IF(NOT(SUM(D78:D88)=0),SUM(D78:D88),"нд")</f>
        <v>нд</v>
      </c>
      <c r="E77" s="112">
        <f t="shared" ref="E77" si="203">IF(NOT(SUM(E78:E88)=0),SUM(E78:E88),"нд")</f>
        <v>2.75</v>
      </c>
      <c r="F77" s="22" t="str">
        <f t="shared" si="202"/>
        <v>нд</v>
      </c>
      <c r="G77" s="118">
        <f t="shared" ref="G77:I77" si="204">IF(NOT(SUM(G78:G88)=0),SUM(G78:G88),"нд")</f>
        <v>2.75</v>
      </c>
      <c r="H77" s="112" t="str">
        <f t="shared" si="204"/>
        <v>нд</v>
      </c>
      <c r="I77" s="112" t="str">
        <f t="shared" si="204"/>
        <v>нд</v>
      </c>
      <c r="J77" s="22" t="str">
        <f t="shared" ref="J77:Q77" si="205">IF(NOT(SUM(J78:J88)=0),SUM(J78:J88),"нд")</f>
        <v>нд</v>
      </c>
      <c r="K77" s="112" t="str">
        <f t="shared" si="205"/>
        <v>нд</v>
      </c>
      <c r="L77" s="22" t="str">
        <f t="shared" si="205"/>
        <v>нд</v>
      </c>
      <c r="M77" s="112" t="str">
        <f t="shared" si="205"/>
        <v>нд</v>
      </c>
      <c r="N77" s="112" t="str">
        <f t="shared" si="205"/>
        <v>нд</v>
      </c>
      <c r="O77" s="112" t="str">
        <f t="shared" si="205"/>
        <v>нд</v>
      </c>
      <c r="P77" s="112" t="str">
        <f t="shared" si="205"/>
        <v>нд</v>
      </c>
      <c r="Q77" s="112" t="str">
        <f t="shared" si="205"/>
        <v>нд</v>
      </c>
      <c r="R77" s="167" t="str">
        <f t="shared" si="8"/>
        <v>нд</v>
      </c>
      <c r="S77" s="167" t="str">
        <f t="shared" si="9"/>
        <v>нд</v>
      </c>
      <c r="T77" s="22" t="s">
        <v>383</v>
      </c>
    </row>
    <row r="78" spans="1:20" ht="47.25" customHeight="1" x14ac:dyDescent="0.25">
      <c r="A78" s="29" t="s">
        <v>224</v>
      </c>
      <c r="B78" s="53" t="s">
        <v>225</v>
      </c>
      <c r="C78" s="31" t="s">
        <v>55</v>
      </c>
      <c r="D78" s="35" t="s">
        <v>25</v>
      </c>
      <c r="E78" s="108" t="s">
        <v>25</v>
      </c>
      <c r="F78" s="35" t="s">
        <v>25</v>
      </c>
      <c r="G78" s="35" t="s">
        <v>25</v>
      </c>
      <c r="H78" s="137" t="s">
        <v>25</v>
      </c>
      <c r="I78" s="65" t="s">
        <v>25</v>
      </c>
      <c r="J78" s="66" t="s">
        <v>25</v>
      </c>
      <c r="K78" s="65" t="s">
        <v>25</v>
      </c>
      <c r="L78" s="66" t="s">
        <v>25</v>
      </c>
      <c r="M78" s="65" t="s">
        <v>25</v>
      </c>
      <c r="N78" s="165" t="str">
        <f t="shared" ref="N78" si="206">IF(SUM(H78)-SUM(L78)=0,"нд",SUM(H78)-SUM(L78))</f>
        <v>нд</v>
      </c>
      <c r="O78" s="165" t="str">
        <f t="shared" ref="O78" si="207">IF(SUM(I78)-SUM(M78)=0,"нд",SUM(I78)-SUM(M78))</f>
        <v>нд</v>
      </c>
      <c r="P78" s="165" t="str">
        <f t="shared" ref="P78" si="208">IF(SUM(L78)-SUM(J78)=0,"нд",SUM(L78)-SUM(J78))</f>
        <v>нд</v>
      </c>
      <c r="Q78" s="165" t="str">
        <f>IF(SUM(M78)-SUM(K78)=0,"нд",SUM(M78)-SUM(K78))</f>
        <v>нд</v>
      </c>
      <c r="R78" s="174" t="str">
        <f t="shared" si="8"/>
        <v>нд</v>
      </c>
      <c r="S78" s="174" t="str">
        <f t="shared" si="9"/>
        <v>нд</v>
      </c>
      <c r="T78" s="31" t="s">
        <v>25</v>
      </c>
    </row>
    <row r="79" spans="1:20" s="64" customFormat="1" ht="47.25" customHeight="1" x14ac:dyDescent="0.25">
      <c r="A79" s="29" t="s">
        <v>226</v>
      </c>
      <c r="B79" s="33" t="s">
        <v>460</v>
      </c>
      <c r="C79" s="31" t="s">
        <v>56</v>
      </c>
      <c r="D79" s="121" t="s">
        <v>25</v>
      </c>
      <c r="E79" s="108" t="s">
        <v>25</v>
      </c>
      <c r="F79" s="121" t="s">
        <v>25</v>
      </c>
      <c r="G79" s="35" t="s">
        <v>25</v>
      </c>
      <c r="H79" s="65" t="s">
        <v>25</v>
      </c>
      <c r="I79" s="65" t="s">
        <v>25</v>
      </c>
      <c r="J79" s="66" t="s">
        <v>25</v>
      </c>
      <c r="K79" s="65" t="s">
        <v>25</v>
      </c>
      <c r="L79" s="66" t="s">
        <v>25</v>
      </c>
      <c r="M79" s="65" t="s">
        <v>25</v>
      </c>
      <c r="N79" s="165" t="str">
        <f t="shared" ref="N79:N83" si="209">IF(SUM(H79)-SUM(L79)=0,"нд",SUM(H79)-SUM(L79))</f>
        <v>нд</v>
      </c>
      <c r="O79" s="165" t="str">
        <f t="shared" ref="O79:O83" si="210">IF(SUM(I79)-SUM(M79)=0,"нд",SUM(I79)-SUM(M79))</f>
        <v>нд</v>
      </c>
      <c r="P79" s="165" t="str">
        <f t="shared" ref="P79:P83" si="211">IF(SUM(L79)-SUM(J79)=0,"нд",SUM(L79)-SUM(J79))</f>
        <v>нд</v>
      </c>
      <c r="Q79" s="165" t="str">
        <f t="shared" ref="Q79:Q83" si="212">IF(SUM(M79)-SUM(K79)=0,"нд",SUM(M79)-SUM(K79))</f>
        <v>нд</v>
      </c>
      <c r="R79" s="174" t="str">
        <f t="shared" si="8"/>
        <v>нд</v>
      </c>
      <c r="S79" s="174" t="str">
        <f t="shared" si="9"/>
        <v>нд</v>
      </c>
      <c r="T79" s="31" t="s">
        <v>25</v>
      </c>
    </row>
    <row r="80" spans="1:20" s="68" customFormat="1" ht="31.5" customHeight="1" x14ac:dyDescent="0.25">
      <c r="A80" s="29" t="s">
        <v>227</v>
      </c>
      <c r="B80" s="33" t="s">
        <v>392</v>
      </c>
      <c r="C80" s="31" t="s">
        <v>57</v>
      </c>
      <c r="D80" s="35" t="s">
        <v>25</v>
      </c>
      <c r="E80" s="108">
        <v>0.47</v>
      </c>
      <c r="F80" s="35" t="s">
        <v>25</v>
      </c>
      <c r="G80" s="35">
        <v>0.47</v>
      </c>
      <c r="H80" s="65" t="s">
        <v>25</v>
      </c>
      <c r="I80" s="65" t="s">
        <v>25</v>
      </c>
      <c r="J80" s="66" t="s">
        <v>25</v>
      </c>
      <c r="K80" s="65" t="s">
        <v>25</v>
      </c>
      <c r="L80" s="66" t="s">
        <v>25</v>
      </c>
      <c r="M80" s="65" t="s">
        <v>25</v>
      </c>
      <c r="N80" s="165" t="str">
        <f t="shared" ref="N80:N83" si="213">IF(SUM(H80)-SUM(L80)=0,"нд",SUM(H80)-SUM(L80))</f>
        <v>нд</v>
      </c>
      <c r="O80" s="165" t="str">
        <f t="shared" ref="O80:O83" si="214">IF(SUM(I80)-SUM(M80)=0,"нд",SUM(I80)-SUM(M80))</f>
        <v>нд</v>
      </c>
      <c r="P80" s="165" t="str">
        <f t="shared" ref="P80:P83" si="215">IF(SUM(L80)-SUM(J80)=0,"нд",SUM(L80)-SUM(J80))</f>
        <v>нд</v>
      </c>
      <c r="Q80" s="165" t="str">
        <f t="shared" ref="Q80:Q83" si="216">IF(SUM(M80)-SUM(K80)=0,"нд",SUM(M80)-SUM(K80))</f>
        <v>нд</v>
      </c>
      <c r="R80" s="174" t="str">
        <f t="shared" si="8"/>
        <v>нд</v>
      </c>
      <c r="S80" s="174" t="str">
        <f t="shared" si="9"/>
        <v>нд</v>
      </c>
      <c r="T80" s="31" t="s">
        <v>25</v>
      </c>
    </row>
    <row r="81" spans="1:20" s="64" customFormat="1" ht="47.25" customHeight="1" x14ac:dyDescent="0.25">
      <c r="A81" s="29" t="s">
        <v>228</v>
      </c>
      <c r="B81" s="33" t="s">
        <v>461</v>
      </c>
      <c r="C81" s="35" t="s">
        <v>58</v>
      </c>
      <c r="D81" s="34" t="s">
        <v>25</v>
      </c>
      <c r="E81" s="109">
        <v>0.52200000000000002</v>
      </c>
      <c r="F81" s="34" t="s">
        <v>25</v>
      </c>
      <c r="G81" s="35">
        <v>0.52200000000000002</v>
      </c>
      <c r="H81" s="65" t="s">
        <v>25</v>
      </c>
      <c r="I81" s="65" t="s">
        <v>25</v>
      </c>
      <c r="J81" s="66" t="s">
        <v>25</v>
      </c>
      <c r="K81" s="65" t="s">
        <v>25</v>
      </c>
      <c r="L81" s="66" t="s">
        <v>25</v>
      </c>
      <c r="M81" s="65" t="s">
        <v>25</v>
      </c>
      <c r="N81" s="165" t="str">
        <f t="shared" si="213"/>
        <v>нд</v>
      </c>
      <c r="O81" s="165" t="str">
        <f t="shared" si="214"/>
        <v>нд</v>
      </c>
      <c r="P81" s="165" t="str">
        <f t="shared" si="215"/>
        <v>нд</v>
      </c>
      <c r="Q81" s="165" t="str">
        <f t="shared" si="216"/>
        <v>нд</v>
      </c>
      <c r="R81" s="174" t="str">
        <f t="shared" si="8"/>
        <v>нд</v>
      </c>
      <c r="S81" s="174" t="str">
        <f t="shared" si="9"/>
        <v>нд</v>
      </c>
      <c r="T81" s="35" t="s">
        <v>25</v>
      </c>
    </row>
    <row r="82" spans="1:20" s="64" customFormat="1" ht="47.25" customHeight="1" x14ac:dyDescent="0.25">
      <c r="A82" s="29" t="s">
        <v>229</v>
      </c>
      <c r="B82" s="33" t="s">
        <v>393</v>
      </c>
      <c r="C82" s="31" t="s">
        <v>59</v>
      </c>
      <c r="D82" s="34" t="s">
        <v>25</v>
      </c>
      <c r="E82" s="108">
        <v>0.52500000000000002</v>
      </c>
      <c r="F82" s="34" t="s">
        <v>25</v>
      </c>
      <c r="G82" s="35">
        <v>0.52500000000000002</v>
      </c>
      <c r="H82" s="137" t="s">
        <v>25</v>
      </c>
      <c r="I82" s="65" t="s">
        <v>25</v>
      </c>
      <c r="J82" s="66" t="s">
        <v>25</v>
      </c>
      <c r="K82" s="65" t="s">
        <v>25</v>
      </c>
      <c r="L82" s="66" t="s">
        <v>25</v>
      </c>
      <c r="M82" s="65" t="s">
        <v>25</v>
      </c>
      <c r="N82" s="165" t="str">
        <f t="shared" si="213"/>
        <v>нд</v>
      </c>
      <c r="O82" s="165" t="str">
        <f t="shared" si="214"/>
        <v>нд</v>
      </c>
      <c r="P82" s="165" t="str">
        <f t="shared" si="215"/>
        <v>нд</v>
      </c>
      <c r="Q82" s="165" t="str">
        <f t="shared" si="216"/>
        <v>нд</v>
      </c>
      <c r="R82" s="174" t="str">
        <f t="shared" si="8"/>
        <v>нд</v>
      </c>
      <c r="S82" s="174" t="str">
        <f t="shared" si="9"/>
        <v>нд</v>
      </c>
      <c r="T82" s="31" t="s">
        <v>25</v>
      </c>
    </row>
    <row r="83" spans="1:20" s="64" customFormat="1" ht="47.25" customHeight="1" x14ac:dyDescent="0.25">
      <c r="A83" s="29" t="s">
        <v>230</v>
      </c>
      <c r="B83" s="33" t="s">
        <v>394</v>
      </c>
      <c r="C83" s="31" t="s">
        <v>60</v>
      </c>
      <c r="D83" s="35" t="s">
        <v>25</v>
      </c>
      <c r="E83" s="108">
        <v>0.47199999999999998</v>
      </c>
      <c r="F83" s="35" t="s">
        <v>25</v>
      </c>
      <c r="G83" s="35">
        <v>0.47199999999999998</v>
      </c>
      <c r="H83" s="65" t="s">
        <v>25</v>
      </c>
      <c r="I83" s="65" t="s">
        <v>25</v>
      </c>
      <c r="J83" s="66" t="s">
        <v>25</v>
      </c>
      <c r="K83" s="65" t="s">
        <v>25</v>
      </c>
      <c r="L83" s="66" t="s">
        <v>25</v>
      </c>
      <c r="M83" s="65" t="s">
        <v>25</v>
      </c>
      <c r="N83" s="165" t="str">
        <f t="shared" si="213"/>
        <v>нд</v>
      </c>
      <c r="O83" s="165" t="str">
        <f t="shared" si="214"/>
        <v>нд</v>
      </c>
      <c r="P83" s="165" t="str">
        <f t="shared" si="215"/>
        <v>нд</v>
      </c>
      <c r="Q83" s="165" t="str">
        <f t="shared" si="216"/>
        <v>нд</v>
      </c>
      <c r="R83" s="174" t="str">
        <f t="shared" si="8"/>
        <v>нд</v>
      </c>
      <c r="S83" s="174" t="str">
        <f t="shared" si="9"/>
        <v>нд</v>
      </c>
      <c r="T83" s="31" t="s">
        <v>25</v>
      </c>
    </row>
    <row r="84" spans="1:20" s="64" customFormat="1" ht="31.5" x14ac:dyDescent="0.25">
      <c r="A84" s="29" t="s">
        <v>231</v>
      </c>
      <c r="B84" s="33" t="s">
        <v>395</v>
      </c>
      <c r="C84" s="31" t="s">
        <v>61</v>
      </c>
      <c r="D84" s="121" t="s">
        <v>25</v>
      </c>
      <c r="E84" s="108" t="s">
        <v>25</v>
      </c>
      <c r="F84" s="121" t="s">
        <v>25</v>
      </c>
      <c r="G84" s="35" t="s">
        <v>25</v>
      </c>
      <c r="H84" s="65" t="s">
        <v>25</v>
      </c>
      <c r="I84" s="65" t="s">
        <v>25</v>
      </c>
      <c r="J84" s="66" t="s">
        <v>25</v>
      </c>
      <c r="K84" s="65" t="s">
        <v>25</v>
      </c>
      <c r="L84" s="66" t="s">
        <v>25</v>
      </c>
      <c r="M84" s="65" t="s">
        <v>25</v>
      </c>
      <c r="N84" s="165" t="str">
        <f t="shared" ref="N84:N88" si="217">IF(SUM(H84)-SUM(L84)=0,"нд",SUM(H84)-SUM(L84))</f>
        <v>нд</v>
      </c>
      <c r="O84" s="165" t="str">
        <f t="shared" ref="O84:O88" si="218">IF(SUM(I84)-SUM(M84)=0,"нд",SUM(I84)-SUM(M84))</f>
        <v>нд</v>
      </c>
      <c r="P84" s="165" t="str">
        <f t="shared" ref="P84:P88" si="219">IF(SUM(L84)-SUM(J84)=0,"нд",SUM(L84)-SUM(J84))</f>
        <v>нд</v>
      </c>
      <c r="Q84" s="165" t="str">
        <f t="shared" ref="Q84:Q88" si="220">IF(SUM(M84)-SUM(K84)=0,"нд",SUM(M84)-SUM(K84))</f>
        <v>нд</v>
      </c>
      <c r="R84" s="174" t="str">
        <f t="shared" si="8"/>
        <v>нд</v>
      </c>
      <c r="S84" s="174" t="str">
        <f t="shared" si="9"/>
        <v>нд</v>
      </c>
      <c r="T84" s="31" t="s">
        <v>25</v>
      </c>
    </row>
    <row r="85" spans="1:20" s="64" customFormat="1" ht="31.5" x14ac:dyDescent="0.25">
      <c r="A85" s="79" t="s">
        <v>232</v>
      </c>
      <c r="B85" s="67" t="s">
        <v>462</v>
      </c>
      <c r="C85" s="80" t="s">
        <v>62</v>
      </c>
      <c r="D85" s="34" t="s">
        <v>25</v>
      </c>
      <c r="E85" s="108" t="s">
        <v>25</v>
      </c>
      <c r="F85" s="34" t="s">
        <v>25</v>
      </c>
      <c r="G85" s="35" t="s">
        <v>25</v>
      </c>
      <c r="H85" s="65" t="s">
        <v>25</v>
      </c>
      <c r="I85" s="65" t="s">
        <v>25</v>
      </c>
      <c r="J85" s="66" t="s">
        <v>25</v>
      </c>
      <c r="K85" s="65" t="s">
        <v>25</v>
      </c>
      <c r="L85" s="66" t="s">
        <v>25</v>
      </c>
      <c r="M85" s="65" t="s">
        <v>25</v>
      </c>
      <c r="N85" s="165" t="str">
        <f t="shared" si="217"/>
        <v>нд</v>
      </c>
      <c r="O85" s="165" t="str">
        <f t="shared" si="218"/>
        <v>нд</v>
      </c>
      <c r="P85" s="165" t="str">
        <f t="shared" si="219"/>
        <v>нд</v>
      </c>
      <c r="Q85" s="165" t="str">
        <f t="shared" si="220"/>
        <v>нд</v>
      </c>
      <c r="R85" s="174" t="str">
        <f t="shared" ref="R85:R148" si="221">IF(NOT(IFERROR(ROUND((L85-J85)/J85*100,2),"нд")=0),IFERROR(ROUND((J85-J85)/J85*100,2),"нд"),"нд")</f>
        <v>нд</v>
      </c>
      <c r="S85" s="174" t="str">
        <f t="shared" ref="R85:S148" si="222">IF(NOT(IFERROR(ROUND((M85-K85)/K85*100,2),"нд")=0),IFERROR(ROUND((M85-K85)/K85*100,2),"нд"),"нд")</f>
        <v>нд</v>
      </c>
      <c r="T85" s="80" t="s">
        <v>25</v>
      </c>
    </row>
    <row r="86" spans="1:20" s="64" customFormat="1" ht="42" customHeight="1" x14ac:dyDescent="0.25">
      <c r="A86" s="29" t="s">
        <v>233</v>
      </c>
      <c r="B86" s="33" t="s">
        <v>396</v>
      </c>
      <c r="C86" s="31" t="s">
        <v>63</v>
      </c>
      <c r="D86" s="34" t="s">
        <v>25</v>
      </c>
      <c r="E86" s="108">
        <v>8.7999999999999995E-2</v>
      </c>
      <c r="F86" s="34" t="s">
        <v>25</v>
      </c>
      <c r="G86" s="35">
        <v>8.7999999999999995E-2</v>
      </c>
      <c r="H86" s="137" t="s">
        <v>25</v>
      </c>
      <c r="I86" s="65" t="s">
        <v>25</v>
      </c>
      <c r="J86" s="66" t="s">
        <v>25</v>
      </c>
      <c r="K86" s="65" t="s">
        <v>25</v>
      </c>
      <c r="L86" s="66" t="s">
        <v>25</v>
      </c>
      <c r="M86" s="65" t="s">
        <v>25</v>
      </c>
      <c r="N86" s="165" t="str">
        <f t="shared" si="217"/>
        <v>нд</v>
      </c>
      <c r="O86" s="165" t="str">
        <f t="shared" si="218"/>
        <v>нд</v>
      </c>
      <c r="P86" s="165" t="str">
        <f t="shared" si="219"/>
        <v>нд</v>
      </c>
      <c r="Q86" s="165" t="str">
        <f t="shared" si="220"/>
        <v>нд</v>
      </c>
      <c r="R86" s="174" t="str">
        <f t="shared" si="221"/>
        <v>нд</v>
      </c>
      <c r="S86" s="174" t="str">
        <f t="shared" si="222"/>
        <v>нд</v>
      </c>
      <c r="T86" s="31" t="s">
        <v>25</v>
      </c>
    </row>
    <row r="87" spans="1:20" s="64" customFormat="1" ht="60.75" customHeight="1" x14ac:dyDescent="0.25">
      <c r="A87" s="29" t="s">
        <v>234</v>
      </c>
      <c r="B87" s="33" t="s">
        <v>397</v>
      </c>
      <c r="C87" s="31" t="s">
        <v>64</v>
      </c>
      <c r="D87" s="121" t="s">
        <v>25</v>
      </c>
      <c r="E87" s="108" t="s">
        <v>25</v>
      </c>
      <c r="F87" s="121" t="s">
        <v>25</v>
      </c>
      <c r="G87" s="35" t="s">
        <v>25</v>
      </c>
      <c r="H87" s="65" t="s">
        <v>25</v>
      </c>
      <c r="I87" s="65" t="s">
        <v>25</v>
      </c>
      <c r="J87" s="66" t="s">
        <v>25</v>
      </c>
      <c r="K87" s="65" t="s">
        <v>25</v>
      </c>
      <c r="L87" s="66" t="s">
        <v>25</v>
      </c>
      <c r="M87" s="65" t="s">
        <v>25</v>
      </c>
      <c r="N87" s="165" t="str">
        <f t="shared" si="217"/>
        <v>нд</v>
      </c>
      <c r="O87" s="165" t="str">
        <f t="shared" si="218"/>
        <v>нд</v>
      </c>
      <c r="P87" s="165" t="str">
        <f t="shared" si="219"/>
        <v>нд</v>
      </c>
      <c r="Q87" s="165" t="str">
        <f t="shared" si="220"/>
        <v>нд</v>
      </c>
      <c r="R87" s="174" t="str">
        <f t="shared" si="221"/>
        <v>нд</v>
      </c>
      <c r="S87" s="174" t="str">
        <f t="shared" si="222"/>
        <v>нд</v>
      </c>
      <c r="T87" s="31" t="s">
        <v>25</v>
      </c>
    </row>
    <row r="88" spans="1:20" s="64" customFormat="1" ht="47.25" x14ac:dyDescent="0.25">
      <c r="A88" s="29" t="s">
        <v>235</v>
      </c>
      <c r="B88" s="33" t="s">
        <v>401</v>
      </c>
      <c r="C88" s="31" t="s">
        <v>65</v>
      </c>
      <c r="D88" s="35" t="s">
        <v>25</v>
      </c>
      <c r="E88" s="108">
        <v>0.67300000000000004</v>
      </c>
      <c r="F88" s="35" t="s">
        <v>25</v>
      </c>
      <c r="G88" s="35">
        <v>0.67300000000000004</v>
      </c>
      <c r="H88" s="65" t="s">
        <v>25</v>
      </c>
      <c r="I88" s="65" t="s">
        <v>25</v>
      </c>
      <c r="J88" s="66" t="s">
        <v>25</v>
      </c>
      <c r="K88" s="65" t="s">
        <v>25</v>
      </c>
      <c r="L88" s="66" t="s">
        <v>25</v>
      </c>
      <c r="M88" s="65" t="s">
        <v>25</v>
      </c>
      <c r="N88" s="165" t="str">
        <f t="shared" si="217"/>
        <v>нд</v>
      </c>
      <c r="O88" s="165" t="str">
        <f t="shared" si="218"/>
        <v>нд</v>
      </c>
      <c r="P88" s="165" t="str">
        <f t="shared" si="219"/>
        <v>нд</v>
      </c>
      <c r="Q88" s="165" t="str">
        <f t="shared" si="220"/>
        <v>нд</v>
      </c>
      <c r="R88" s="174" t="str">
        <f t="shared" si="221"/>
        <v>нд</v>
      </c>
      <c r="S88" s="174" t="str">
        <f t="shared" si="222"/>
        <v>нд</v>
      </c>
      <c r="T88" s="31" t="s">
        <v>25</v>
      </c>
    </row>
    <row r="89" spans="1:20" s="64" customFormat="1" ht="25.5" customHeight="1" x14ac:dyDescent="0.25">
      <c r="A89" s="36" t="s">
        <v>236</v>
      </c>
      <c r="B89" s="37" t="s">
        <v>66</v>
      </c>
      <c r="C89" s="38" t="s">
        <v>24</v>
      </c>
      <c r="D89" s="99" t="str">
        <f t="shared" ref="D89:F89" si="223">IF(NOT(SUM(D90:D128)=0),SUM(D90:D128),"нд")</f>
        <v>нд</v>
      </c>
      <c r="E89" s="102">
        <f t="shared" ref="E89" si="224">IF(NOT(SUM(E90:E128)=0),SUM(E90:E128),"нд")</f>
        <v>20.167000000000009</v>
      </c>
      <c r="F89" s="99" t="str">
        <f t="shared" si="223"/>
        <v>нд</v>
      </c>
      <c r="G89" s="99">
        <f t="shared" ref="G89:Q89" si="225">IF(NOT(SUM(G90:G128)=0),SUM(G90:G128),"нд")</f>
        <v>20.167000000000009</v>
      </c>
      <c r="H89" s="102" t="str">
        <f t="shared" si="225"/>
        <v>нд</v>
      </c>
      <c r="I89" s="102" t="str">
        <f t="shared" si="225"/>
        <v>нд</v>
      </c>
      <c r="J89" s="99" t="str">
        <f t="shared" si="225"/>
        <v>нд</v>
      </c>
      <c r="K89" s="102" t="str">
        <f t="shared" si="225"/>
        <v>нд</v>
      </c>
      <c r="L89" s="99" t="str">
        <f t="shared" si="225"/>
        <v>нд</v>
      </c>
      <c r="M89" s="102" t="str">
        <f t="shared" si="225"/>
        <v>нд</v>
      </c>
      <c r="N89" s="102" t="str">
        <f t="shared" si="225"/>
        <v>нд</v>
      </c>
      <c r="O89" s="102" t="str">
        <f t="shared" si="225"/>
        <v>нд</v>
      </c>
      <c r="P89" s="102" t="str">
        <f t="shared" si="225"/>
        <v>нд</v>
      </c>
      <c r="Q89" s="102" t="str">
        <f t="shared" si="225"/>
        <v>нд</v>
      </c>
      <c r="R89" s="168" t="str">
        <f t="shared" si="221"/>
        <v>нд</v>
      </c>
      <c r="S89" s="168" t="str">
        <f t="shared" si="222"/>
        <v>нд</v>
      </c>
      <c r="T89" s="38" t="s">
        <v>383</v>
      </c>
    </row>
    <row r="90" spans="1:20" s="64" customFormat="1" ht="47.25" customHeight="1" x14ac:dyDescent="0.25">
      <c r="A90" s="29" t="s">
        <v>237</v>
      </c>
      <c r="B90" s="33" t="s">
        <v>402</v>
      </c>
      <c r="C90" s="31" t="s">
        <v>67</v>
      </c>
      <c r="D90" s="121" t="s">
        <v>25</v>
      </c>
      <c r="E90" s="108" t="s">
        <v>25</v>
      </c>
      <c r="F90" s="121" t="s">
        <v>25</v>
      </c>
      <c r="G90" s="35" t="s">
        <v>25</v>
      </c>
      <c r="H90" s="132" t="s">
        <v>25</v>
      </c>
      <c r="I90" s="132" t="s">
        <v>25</v>
      </c>
      <c r="J90" s="35" t="s">
        <v>25</v>
      </c>
      <c r="K90" s="132" t="s">
        <v>25</v>
      </c>
      <c r="L90" s="35" t="s">
        <v>25</v>
      </c>
      <c r="M90" s="132" t="s">
        <v>25</v>
      </c>
      <c r="N90" s="165" t="str">
        <f t="shared" ref="N90" si="226">IF(SUM(H90)-SUM(L90)=0,"нд",SUM(H90)-SUM(L90))</f>
        <v>нд</v>
      </c>
      <c r="O90" s="165" t="str">
        <f t="shared" ref="O90" si="227">IF(SUM(I90)-SUM(M90)=0,"нд",SUM(I90)-SUM(M90))</f>
        <v>нд</v>
      </c>
      <c r="P90" s="165" t="str">
        <f t="shared" ref="P90" si="228">IF(SUM(L90)-SUM(J90)=0,"нд",SUM(L90)-SUM(J90))</f>
        <v>нд</v>
      </c>
      <c r="Q90" s="165" t="str">
        <f t="shared" ref="Q90" si="229">IF(SUM(M90)-SUM(K90)=0,"нд",SUM(M90)-SUM(K90))</f>
        <v>нд</v>
      </c>
      <c r="R90" s="174" t="str">
        <f t="shared" si="221"/>
        <v>нд</v>
      </c>
      <c r="S90" s="174" t="str">
        <f t="shared" si="222"/>
        <v>нд</v>
      </c>
      <c r="T90" s="31" t="s">
        <v>25</v>
      </c>
    </row>
    <row r="91" spans="1:20" s="64" customFormat="1" ht="47.25" customHeight="1" x14ac:dyDescent="0.25">
      <c r="A91" s="29" t="s">
        <v>238</v>
      </c>
      <c r="B91" s="33" t="s">
        <v>403</v>
      </c>
      <c r="C91" s="31" t="s">
        <v>68</v>
      </c>
      <c r="D91" s="121" t="s">
        <v>25</v>
      </c>
      <c r="E91" s="108" t="s">
        <v>25</v>
      </c>
      <c r="F91" s="121" t="s">
        <v>25</v>
      </c>
      <c r="G91" s="35" t="s">
        <v>25</v>
      </c>
      <c r="H91" s="132" t="s">
        <v>25</v>
      </c>
      <c r="I91" s="132" t="s">
        <v>25</v>
      </c>
      <c r="J91" s="35" t="s">
        <v>25</v>
      </c>
      <c r="K91" s="132" t="s">
        <v>25</v>
      </c>
      <c r="L91" s="35" t="s">
        <v>25</v>
      </c>
      <c r="M91" s="132" t="s">
        <v>25</v>
      </c>
      <c r="N91" s="165" t="str">
        <f t="shared" ref="N91:N128" si="230">IF(SUM(H91)-SUM(L91)=0,"нд",SUM(H91)-SUM(L91))</f>
        <v>нд</v>
      </c>
      <c r="O91" s="165" t="str">
        <f t="shared" ref="O91:O128" si="231">IF(SUM(I91)-SUM(M91)=0,"нд",SUM(I91)-SUM(M91))</f>
        <v>нд</v>
      </c>
      <c r="P91" s="165" t="str">
        <f t="shared" ref="P91:P128" si="232">IF(SUM(L91)-SUM(J91)=0,"нд",SUM(L91)-SUM(J91))</f>
        <v>нд</v>
      </c>
      <c r="Q91" s="165" t="str">
        <f t="shared" ref="Q91:Q128" si="233">IF(SUM(M91)-SUM(K91)=0,"нд",SUM(M91)-SUM(K91))</f>
        <v>нд</v>
      </c>
      <c r="R91" s="174" t="str">
        <f t="shared" si="221"/>
        <v>нд</v>
      </c>
      <c r="S91" s="174" t="str">
        <f t="shared" si="222"/>
        <v>нд</v>
      </c>
      <c r="T91" s="31" t="s">
        <v>25</v>
      </c>
    </row>
    <row r="92" spans="1:20" s="64" customFormat="1" ht="48" customHeight="1" x14ac:dyDescent="0.25">
      <c r="A92" s="29" t="s">
        <v>239</v>
      </c>
      <c r="B92" s="33" t="s">
        <v>404</v>
      </c>
      <c r="C92" s="31" t="s">
        <v>69</v>
      </c>
      <c r="D92" s="35" t="s">
        <v>25</v>
      </c>
      <c r="E92" s="108">
        <v>1.819</v>
      </c>
      <c r="F92" s="35" t="s">
        <v>25</v>
      </c>
      <c r="G92" s="35">
        <v>1.819</v>
      </c>
      <c r="H92" s="132" t="s">
        <v>25</v>
      </c>
      <c r="I92" s="132" t="s">
        <v>25</v>
      </c>
      <c r="J92" s="35" t="s">
        <v>25</v>
      </c>
      <c r="K92" s="132" t="s">
        <v>25</v>
      </c>
      <c r="L92" s="35" t="s">
        <v>25</v>
      </c>
      <c r="M92" s="132" t="s">
        <v>25</v>
      </c>
      <c r="N92" s="165" t="str">
        <f t="shared" si="230"/>
        <v>нд</v>
      </c>
      <c r="O92" s="165" t="str">
        <f t="shared" si="231"/>
        <v>нд</v>
      </c>
      <c r="P92" s="165" t="str">
        <f t="shared" si="232"/>
        <v>нд</v>
      </c>
      <c r="Q92" s="165" t="str">
        <f t="shared" si="233"/>
        <v>нд</v>
      </c>
      <c r="R92" s="174" t="str">
        <f t="shared" si="221"/>
        <v>нд</v>
      </c>
      <c r="S92" s="174" t="str">
        <f t="shared" si="222"/>
        <v>нд</v>
      </c>
      <c r="T92" s="31" t="s">
        <v>25</v>
      </c>
    </row>
    <row r="93" spans="1:20" s="64" customFormat="1" ht="47.25" customHeight="1" x14ac:dyDescent="0.25">
      <c r="A93" s="29" t="s">
        <v>240</v>
      </c>
      <c r="B93" s="40" t="s">
        <v>405</v>
      </c>
      <c r="C93" s="35" t="s">
        <v>463</v>
      </c>
      <c r="D93" s="34" t="s">
        <v>25</v>
      </c>
      <c r="E93" s="108">
        <v>2.0859999999999999</v>
      </c>
      <c r="F93" s="34" t="s">
        <v>25</v>
      </c>
      <c r="G93" s="66">
        <v>2.0859999999999999</v>
      </c>
      <c r="H93" s="65" t="s">
        <v>25</v>
      </c>
      <c r="I93" s="65" t="s">
        <v>25</v>
      </c>
      <c r="J93" s="66" t="s">
        <v>25</v>
      </c>
      <c r="K93" s="65" t="s">
        <v>25</v>
      </c>
      <c r="L93" s="66" t="s">
        <v>25</v>
      </c>
      <c r="M93" s="65" t="s">
        <v>25</v>
      </c>
      <c r="N93" s="165" t="str">
        <f t="shared" si="230"/>
        <v>нд</v>
      </c>
      <c r="O93" s="165" t="str">
        <f t="shared" si="231"/>
        <v>нд</v>
      </c>
      <c r="P93" s="165" t="str">
        <f t="shared" si="232"/>
        <v>нд</v>
      </c>
      <c r="Q93" s="165" t="str">
        <f t="shared" si="233"/>
        <v>нд</v>
      </c>
      <c r="R93" s="174" t="str">
        <f t="shared" si="221"/>
        <v>нд</v>
      </c>
      <c r="S93" s="174" t="str">
        <f t="shared" si="222"/>
        <v>нд</v>
      </c>
      <c r="T93" s="35" t="s">
        <v>25</v>
      </c>
    </row>
    <row r="94" spans="1:20" s="64" customFormat="1" ht="47.25" customHeight="1" x14ac:dyDescent="0.25">
      <c r="A94" s="29" t="s">
        <v>241</v>
      </c>
      <c r="B94" s="33" t="s">
        <v>406</v>
      </c>
      <c r="C94" s="31" t="s">
        <v>70</v>
      </c>
      <c r="D94" s="35" t="s">
        <v>25</v>
      </c>
      <c r="E94" s="108">
        <v>1.867</v>
      </c>
      <c r="F94" s="35" t="s">
        <v>25</v>
      </c>
      <c r="G94" s="35">
        <v>1.867</v>
      </c>
      <c r="H94" s="65" t="s">
        <v>25</v>
      </c>
      <c r="I94" s="65" t="s">
        <v>25</v>
      </c>
      <c r="J94" s="66" t="s">
        <v>25</v>
      </c>
      <c r="K94" s="65" t="s">
        <v>25</v>
      </c>
      <c r="L94" s="66" t="s">
        <v>25</v>
      </c>
      <c r="M94" s="65" t="s">
        <v>25</v>
      </c>
      <c r="N94" s="165" t="str">
        <f t="shared" si="230"/>
        <v>нд</v>
      </c>
      <c r="O94" s="165" t="str">
        <f t="shared" si="231"/>
        <v>нд</v>
      </c>
      <c r="P94" s="165" t="str">
        <f t="shared" si="232"/>
        <v>нд</v>
      </c>
      <c r="Q94" s="165" t="str">
        <f t="shared" si="233"/>
        <v>нд</v>
      </c>
      <c r="R94" s="174" t="str">
        <f t="shared" si="221"/>
        <v>нд</v>
      </c>
      <c r="S94" s="174" t="str">
        <f t="shared" si="222"/>
        <v>нд</v>
      </c>
      <c r="T94" s="31" t="s">
        <v>25</v>
      </c>
    </row>
    <row r="95" spans="1:20" s="64" customFormat="1" ht="31.5" x14ac:dyDescent="0.25">
      <c r="A95" s="29" t="s">
        <v>242</v>
      </c>
      <c r="B95" s="33" t="s">
        <v>407</v>
      </c>
      <c r="C95" s="31" t="s">
        <v>71</v>
      </c>
      <c r="D95" s="121" t="s">
        <v>25</v>
      </c>
      <c r="E95" s="108" t="s">
        <v>25</v>
      </c>
      <c r="F95" s="121" t="s">
        <v>25</v>
      </c>
      <c r="G95" s="35" t="s">
        <v>25</v>
      </c>
      <c r="H95" s="65" t="s">
        <v>25</v>
      </c>
      <c r="I95" s="65" t="s">
        <v>25</v>
      </c>
      <c r="J95" s="66" t="s">
        <v>25</v>
      </c>
      <c r="K95" s="65" t="s">
        <v>25</v>
      </c>
      <c r="L95" s="66" t="s">
        <v>25</v>
      </c>
      <c r="M95" s="65" t="s">
        <v>25</v>
      </c>
      <c r="N95" s="165" t="str">
        <f t="shared" si="230"/>
        <v>нд</v>
      </c>
      <c r="O95" s="165" t="str">
        <f t="shared" si="231"/>
        <v>нд</v>
      </c>
      <c r="P95" s="165" t="str">
        <f t="shared" si="232"/>
        <v>нд</v>
      </c>
      <c r="Q95" s="165" t="str">
        <f t="shared" si="233"/>
        <v>нд</v>
      </c>
      <c r="R95" s="174" t="str">
        <f t="shared" si="221"/>
        <v>нд</v>
      </c>
      <c r="S95" s="174" t="str">
        <f t="shared" si="222"/>
        <v>нд</v>
      </c>
      <c r="T95" s="31" t="s">
        <v>25</v>
      </c>
    </row>
    <row r="96" spans="1:20" s="64" customFormat="1" ht="47.25" customHeight="1" x14ac:dyDescent="0.25">
      <c r="A96" s="29" t="s">
        <v>243</v>
      </c>
      <c r="B96" s="33" t="s">
        <v>408</v>
      </c>
      <c r="C96" s="31" t="s">
        <v>72</v>
      </c>
      <c r="D96" s="35" t="s">
        <v>25</v>
      </c>
      <c r="E96" s="108">
        <v>1.048</v>
      </c>
      <c r="F96" s="35" t="s">
        <v>25</v>
      </c>
      <c r="G96" s="35">
        <v>1.048</v>
      </c>
      <c r="H96" s="65" t="s">
        <v>25</v>
      </c>
      <c r="I96" s="65" t="s">
        <v>25</v>
      </c>
      <c r="J96" s="66" t="s">
        <v>25</v>
      </c>
      <c r="K96" s="65" t="s">
        <v>25</v>
      </c>
      <c r="L96" s="66" t="s">
        <v>25</v>
      </c>
      <c r="M96" s="65" t="s">
        <v>25</v>
      </c>
      <c r="N96" s="165" t="str">
        <f t="shared" si="230"/>
        <v>нд</v>
      </c>
      <c r="O96" s="165" t="str">
        <f t="shared" si="231"/>
        <v>нд</v>
      </c>
      <c r="P96" s="165" t="str">
        <f t="shared" si="232"/>
        <v>нд</v>
      </c>
      <c r="Q96" s="165" t="str">
        <f t="shared" si="233"/>
        <v>нд</v>
      </c>
      <c r="R96" s="174" t="str">
        <f t="shared" si="221"/>
        <v>нд</v>
      </c>
      <c r="S96" s="174" t="str">
        <f t="shared" si="222"/>
        <v>нд</v>
      </c>
      <c r="T96" s="31" t="s">
        <v>25</v>
      </c>
    </row>
    <row r="97" spans="1:20" s="64" customFormat="1" ht="31.5" x14ac:dyDescent="0.25">
      <c r="A97" s="29" t="s">
        <v>244</v>
      </c>
      <c r="B97" s="33" t="s">
        <v>409</v>
      </c>
      <c r="C97" s="31" t="s">
        <v>73</v>
      </c>
      <c r="D97" s="35" t="s">
        <v>25</v>
      </c>
      <c r="E97" s="108">
        <v>1.8819999999999999</v>
      </c>
      <c r="F97" s="35" t="s">
        <v>25</v>
      </c>
      <c r="G97" s="35">
        <v>1.8819999999999999</v>
      </c>
      <c r="H97" s="65" t="s">
        <v>25</v>
      </c>
      <c r="I97" s="65" t="s">
        <v>25</v>
      </c>
      <c r="J97" s="66" t="s">
        <v>25</v>
      </c>
      <c r="K97" s="65" t="s">
        <v>25</v>
      </c>
      <c r="L97" s="66" t="s">
        <v>25</v>
      </c>
      <c r="M97" s="65" t="s">
        <v>25</v>
      </c>
      <c r="N97" s="165" t="str">
        <f t="shared" si="230"/>
        <v>нд</v>
      </c>
      <c r="O97" s="165" t="str">
        <f t="shared" si="231"/>
        <v>нд</v>
      </c>
      <c r="P97" s="165" t="str">
        <f t="shared" si="232"/>
        <v>нд</v>
      </c>
      <c r="Q97" s="165" t="str">
        <f t="shared" si="233"/>
        <v>нд</v>
      </c>
      <c r="R97" s="174" t="str">
        <f t="shared" si="221"/>
        <v>нд</v>
      </c>
      <c r="S97" s="174" t="str">
        <f t="shared" si="222"/>
        <v>нд</v>
      </c>
      <c r="T97" s="31" t="s">
        <v>25</v>
      </c>
    </row>
    <row r="98" spans="1:20" s="64" customFormat="1" ht="47.25" customHeight="1" x14ac:dyDescent="0.25">
      <c r="A98" s="29" t="s">
        <v>245</v>
      </c>
      <c r="B98" s="33" t="s">
        <v>410</v>
      </c>
      <c r="C98" s="31" t="s">
        <v>74</v>
      </c>
      <c r="D98" s="35" t="s">
        <v>25</v>
      </c>
      <c r="E98" s="108">
        <v>0.69899999999999995</v>
      </c>
      <c r="F98" s="35" t="s">
        <v>25</v>
      </c>
      <c r="G98" s="35">
        <v>0.69899999999999995</v>
      </c>
      <c r="H98" s="65" t="s">
        <v>25</v>
      </c>
      <c r="I98" s="65" t="s">
        <v>25</v>
      </c>
      <c r="J98" s="66" t="s">
        <v>25</v>
      </c>
      <c r="K98" s="65" t="s">
        <v>25</v>
      </c>
      <c r="L98" s="66" t="s">
        <v>25</v>
      </c>
      <c r="M98" s="65" t="s">
        <v>25</v>
      </c>
      <c r="N98" s="165" t="str">
        <f t="shared" si="230"/>
        <v>нд</v>
      </c>
      <c r="O98" s="165" t="str">
        <f t="shared" si="231"/>
        <v>нд</v>
      </c>
      <c r="P98" s="165" t="str">
        <f t="shared" si="232"/>
        <v>нд</v>
      </c>
      <c r="Q98" s="165" t="str">
        <f t="shared" si="233"/>
        <v>нд</v>
      </c>
      <c r="R98" s="174" t="str">
        <f t="shared" si="221"/>
        <v>нд</v>
      </c>
      <c r="S98" s="174" t="str">
        <f t="shared" si="222"/>
        <v>нд</v>
      </c>
      <c r="T98" s="31" t="s">
        <v>25</v>
      </c>
    </row>
    <row r="99" spans="1:20" s="64" customFormat="1" ht="47.25" customHeight="1" x14ac:dyDescent="0.25">
      <c r="A99" s="29" t="s">
        <v>246</v>
      </c>
      <c r="B99" s="40" t="s">
        <v>411</v>
      </c>
      <c r="C99" s="31" t="s">
        <v>75</v>
      </c>
      <c r="D99" s="35" t="s">
        <v>25</v>
      </c>
      <c r="E99" s="108">
        <v>0.55100000000000005</v>
      </c>
      <c r="F99" s="35" t="s">
        <v>25</v>
      </c>
      <c r="G99" s="35">
        <v>0.55100000000000005</v>
      </c>
      <c r="H99" s="137" t="s">
        <v>25</v>
      </c>
      <c r="I99" s="65" t="s">
        <v>25</v>
      </c>
      <c r="J99" s="66" t="s">
        <v>25</v>
      </c>
      <c r="K99" s="65" t="s">
        <v>25</v>
      </c>
      <c r="L99" s="66" t="s">
        <v>25</v>
      </c>
      <c r="M99" s="65" t="s">
        <v>25</v>
      </c>
      <c r="N99" s="165" t="str">
        <f t="shared" si="230"/>
        <v>нд</v>
      </c>
      <c r="O99" s="165" t="str">
        <f t="shared" si="231"/>
        <v>нд</v>
      </c>
      <c r="P99" s="165" t="str">
        <f t="shared" si="232"/>
        <v>нд</v>
      </c>
      <c r="Q99" s="165" t="str">
        <f t="shared" si="233"/>
        <v>нд</v>
      </c>
      <c r="R99" s="174" t="str">
        <f t="shared" si="221"/>
        <v>нд</v>
      </c>
      <c r="S99" s="174" t="str">
        <f t="shared" si="222"/>
        <v>нд</v>
      </c>
      <c r="T99" s="31" t="s">
        <v>25</v>
      </c>
    </row>
    <row r="100" spans="1:20" s="64" customFormat="1" ht="47.25" customHeight="1" x14ac:dyDescent="0.25">
      <c r="A100" s="29" t="s">
        <v>247</v>
      </c>
      <c r="B100" s="40" t="s">
        <v>412</v>
      </c>
      <c r="C100" s="31" t="s">
        <v>76</v>
      </c>
      <c r="D100" s="35" t="s">
        <v>25</v>
      </c>
      <c r="E100" s="108">
        <v>0.55000000000000004</v>
      </c>
      <c r="F100" s="35" t="s">
        <v>25</v>
      </c>
      <c r="G100" s="35">
        <v>0.55000000000000004</v>
      </c>
      <c r="H100" s="137" t="s">
        <v>25</v>
      </c>
      <c r="I100" s="65" t="s">
        <v>25</v>
      </c>
      <c r="J100" s="66" t="s">
        <v>25</v>
      </c>
      <c r="K100" s="65" t="s">
        <v>25</v>
      </c>
      <c r="L100" s="66" t="s">
        <v>25</v>
      </c>
      <c r="M100" s="65" t="s">
        <v>25</v>
      </c>
      <c r="N100" s="165" t="str">
        <f t="shared" si="230"/>
        <v>нд</v>
      </c>
      <c r="O100" s="165" t="str">
        <f t="shared" si="231"/>
        <v>нд</v>
      </c>
      <c r="P100" s="165" t="str">
        <f t="shared" si="232"/>
        <v>нд</v>
      </c>
      <c r="Q100" s="165" t="str">
        <f t="shared" si="233"/>
        <v>нд</v>
      </c>
      <c r="R100" s="174" t="str">
        <f t="shared" si="221"/>
        <v>нд</v>
      </c>
      <c r="S100" s="174" t="str">
        <f t="shared" si="222"/>
        <v>нд</v>
      </c>
      <c r="T100" s="31" t="s">
        <v>25</v>
      </c>
    </row>
    <row r="101" spans="1:20" s="64" customFormat="1" ht="47.25" customHeight="1" x14ac:dyDescent="0.25">
      <c r="A101" s="29" t="s">
        <v>248</v>
      </c>
      <c r="B101" s="33" t="s">
        <v>413</v>
      </c>
      <c r="C101" s="31" t="s">
        <v>77</v>
      </c>
      <c r="D101" s="35" t="s">
        <v>25</v>
      </c>
      <c r="E101" s="108">
        <v>0.499</v>
      </c>
      <c r="F101" s="35" t="s">
        <v>25</v>
      </c>
      <c r="G101" s="35">
        <v>0.499</v>
      </c>
      <c r="H101" s="65" t="s">
        <v>25</v>
      </c>
      <c r="I101" s="65" t="s">
        <v>25</v>
      </c>
      <c r="J101" s="66" t="s">
        <v>25</v>
      </c>
      <c r="K101" s="65" t="s">
        <v>25</v>
      </c>
      <c r="L101" s="66" t="s">
        <v>25</v>
      </c>
      <c r="M101" s="65" t="s">
        <v>25</v>
      </c>
      <c r="N101" s="165" t="str">
        <f t="shared" si="230"/>
        <v>нд</v>
      </c>
      <c r="O101" s="165" t="str">
        <f t="shared" si="231"/>
        <v>нд</v>
      </c>
      <c r="P101" s="165" t="str">
        <f t="shared" si="232"/>
        <v>нд</v>
      </c>
      <c r="Q101" s="165" t="str">
        <f t="shared" si="233"/>
        <v>нд</v>
      </c>
      <c r="R101" s="174" t="str">
        <f t="shared" si="221"/>
        <v>нд</v>
      </c>
      <c r="S101" s="174" t="str">
        <f t="shared" si="222"/>
        <v>нд</v>
      </c>
      <c r="T101" s="31" t="s">
        <v>25</v>
      </c>
    </row>
    <row r="102" spans="1:20" s="64" customFormat="1" ht="47.25" customHeight="1" x14ac:dyDescent="0.25">
      <c r="A102" s="29" t="s">
        <v>249</v>
      </c>
      <c r="B102" s="40" t="s">
        <v>414</v>
      </c>
      <c r="C102" s="31" t="s">
        <v>78</v>
      </c>
      <c r="D102" s="35" t="s">
        <v>25</v>
      </c>
      <c r="E102" s="108">
        <v>0.24400000000000002</v>
      </c>
      <c r="F102" s="35" t="s">
        <v>25</v>
      </c>
      <c r="G102" s="35">
        <v>0.24400000000000002</v>
      </c>
      <c r="H102" s="137" t="s">
        <v>25</v>
      </c>
      <c r="I102" s="65" t="s">
        <v>25</v>
      </c>
      <c r="J102" s="66" t="s">
        <v>25</v>
      </c>
      <c r="K102" s="65" t="s">
        <v>25</v>
      </c>
      <c r="L102" s="66" t="s">
        <v>25</v>
      </c>
      <c r="M102" s="65" t="s">
        <v>25</v>
      </c>
      <c r="N102" s="165" t="str">
        <f t="shared" si="230"/>
        <v>нд</v>
      </c>
      <c r="O102" s="165" t="str">
        <f t="shared" si="231"/>
        <v>нд</v>
      </c>
      <c r="P102" s="165" t="str">
        <f t="shared" si="232"/>
        <v>нд</v>
      </c>
      <c r="Q102" s="165" t="str">
        <f t="shared" si="233"/>
        <v>нд</v>
      </c>
      <c r="R102" s="174" t="str">
        <f t="shared" si="221"/>
        <v>нд</v>
      </c>
      <c r="S102" s="174" t="str">
        <f t="shared" si="222"/>
        <v>нд</v>
      </c>
      <c r="T102" s="31" t="s">
        <v>25</v>
      </c>
    </row>
    <row r="103" spans="1:20" s="64" customFormat="1" ht="47.25" customHeight="1" x14ac:dyDescent="0.25">
      <c r="A103" s="29" t="s">
        <v>250</v>
      </c>
      <c r="B103" s="40" t="s">
        <v>415</v>
      </c>
      <c r="C103" s="31" t="s">
        <v>79</v>
      </c>
      <c r="D103" s="35" t="s">
        <v>25</v>
      </c>
      <c r="E103" s="108">
        <v>0.67500000000000004</v>
      </c>
      <c r="F103" s="35" t="s">
        <v>25</v>
      </c>
      <c r="G103" s="35">
        <v>0.67500000000000004</v>
      </c>
      <c r="H103" s="137" t="s">
        <v>25</v>
      </c>
      <c r="I103" s="65" t="s">
        <v>25</v>
      </c>
      <c r="J103" s="66" t="s">
        <v>25</v>
      </c>
      <c r="K103" s="65" t="s">
        <v>25</v>
      </c>
      <c r="L103" s="66" t="s">
        <v>25</v>
      </c>
      <c r="M103" s="65" t="s">
        <v>25</v>
      </c>
      <c r="N103" s="165" t="str">
        <f t="shared" si="230"/>
        <v>нд</v>
      </c>
      <c r="O103" s="165" t="str">
        <f t="shared" si="231"/>
        <v>нд</v>
      </c>
      <c r="P103" s="165" t="str">
        <f t="shared" si="232"/>
        <v>нд</v>
      </c>
      <c r="Q103" s="165" t="str">
        <f t="shared" si="233"/>
        <v>нд</v>
      </c>
      <c r="R103" s="174" t="str">
        <f t="shared" si="221"/>
        <v>нд</v>
      </c>
      <c r="S103" s="174" t="str">
        <f t="shared" si="222"/>
        <v>нд</v>
      </c>
      <c r="T103" s="31" t="s">
        <v>25</v>
      </c>
    </row>
    <row r="104" spans="1:20" s="64" customFormat="1" ht="47.25" customHeight="1" x14ac:dyDescent="0.25">
      <c r="A104" s="29" t="s">
        <v>251</v>
      </c>
      <c r="B104" s="40" t="s">
        <v>416</v>
      </c>
      <c r="C104" s="31" t="s">
        <v>80</v>
      </c>
      <c r="D104" s="34" t="s">
        <v>25</v>
      </c>
      <c r="E104" s="108">
        <v>0.27200000000000002</v>
      </c>
      <c r="F104" s="34" t="s">
        <v>25</v>
      </c>
      <c r="G104" s="35">
        <v>0.27200000000000002</v>
      </c>
      <c r="H104" s="137" t="s">
        <v>25</v>
      </c>
      <c r="I104" s="65" t="s">
        <v>25</v>
      </c>
      <c r="J104" s="66" t="s">
        <v>25</v>
      </c>
      <c r="K104" s="65" t="s">
        <v>25</v>
      </c>
      <c r="L104" s="66" t="s">
        <v>25</v>
      </c>
      <c r="M104" s="65" t="s">
        <v>25</v>
      </c>
      <c r="N104" s="165" t="str">
        <f t="shared" si="230"/>
        <v>нд</v>
      </c>
      <c r="O104" s="165" t="str">
        <f t="shared" si="231"/>
        <v>нд</v>
      </c>
      <c r="P104" s="165" t="str">
        <f t="shared" si="232"/>
        <v>нд</v>
      </c>
      <c r="Q104" s="165" t="str">
        <f t="shared" si="233"/>
        <v>нд</v>
      </c>
      <c r="R104" s="174" t="str">
        <f t="shared" si="221"/>
        <v>нд</v>
      </c>
      <c r="S104" s="174" t="str">
        <f t="shared" si="222"/>
        <v>нд</v>
      </c>
      <c r="T104" s="31" t="s">
        <v>25</v>
      </c>
    </row>
    <row r="105" spans="1:20" s="64" customFormat="1" ht="47.25" customHeight="1" x14ac:dyDescent="0.25">
      <c r="A105" s="29" t="s">
        <v>252</v>
      </c>
      <c r="B105" s="40" t="s">
        <v>417</v>
      </c>
      <c r="C105" s="31" t="s">
        <v>81</v>
      </c>
      <c r="D105" s="34" t="s">
        <v>25</v>
      </c>
      <c r="E105" s="108">
        <v>0.53900000000000003</v>
      </c>
      <c r="F105" s="34" t="s">
        <v>25</v>
      </c>
      <c r="G105" s="35">
        <v>0.53900000000000003</v>
      </c>
      <c r="H105" s="137" t="s">
        <v>25</v>
      </c>
      <c r="I105" s="65" t="s">
        <v>25</v>
      </c>
      <c r="J105" s="66" t="s">
        <v>25</v>
      </c>
      <c r="K105" s="65" t="s">
        <v>25</v>
      </c>
      <c r="L105" s="66" t="s">
        <v>25</v>
      </c>
      <c r="M105" s="65" t="s">
        <v>25</v>
      </c>
      <c r="N105" s="165" t="str">
        <f t="shared" si="230"/>
        <v>нд</v>
      </c>
      <c r="O105" s="165" t="str">
        <f t="shared" si="231"/>
        <v>нд</v>
      </c>
      <c r="P105" s="165" t="str">
        <f t="shared" si="232"/>
        <v>нд</v>
      </c>
      <c r="Q105" s="165" t="str">
        <f t="shared" si="233"/>
        <v>нд</v>
      </c>
      <c r="R105" s="174" t="str">
        <f t="shared" si="221"/>
        <v>нд</v>
      </c>
      <c r="S105" s="174" t="str">
        <f t="shared" si="222"/>
        <v>нд</v>
      </c>
      <c r="T105" s="31" t="s">
        <v>25</v>
      </c>
    </row>
    <row r="106" spans="1:20" s="64" customFormat="1" ht="47.25" customHeight="1" x14ac:dyDescent="0.25">
      <c r="A106" s="29" t="s">
        <v>253</v>
      </c>
      <c r="B106" s="40" t="s">
        <v>418</v>
      </c>
      <c r="C106" s="31" t="s">
        <v>82</v>
      </c>
      <c r="D106" s="34" t="s">
        <v>25</v>
      </c>
      <c r="E106" s="108">
        <v>0.54800000000000004</v>
      </c>
      <c r="F106" s="34" t="s">
        <v>25</v>
      </c>
      <c r="G106" s="35">
        <v>0.54800000000000004</v>
      </c>
      <c r="H106" s="137" t="s">
        <v>25</v>
      </c>
      <c r="I106" s="65" t="s">
        <v>25</v>
      </c>
      <c r="J106" s="66" t="s">
        <v>25</v>
      </c>
      <c r="K106" s="65" t="s">
        <v>25</v>
      </c>
      <c r="L106" s="66" t="s">
        <v>25</v>
      </c>
      <c r="M106" s="65" t="s">
        <v>25</v>
      </c>
      <c r="N106" s="165" t="str">
        <f t="shared" si="230"/>
        <v>нд</v>
      </c>
      <c r="O106" s="165" t="str">
        <f t="shared" si="231"/>
        <v>нд</v>
      </c>
      <c r="P106" s="165" t="str">
        <f t="shared" si="232"/>
        <v>нд</v>
      </c>
      <c r="Q106" s="165" t="str">
        <f t="shared" si="233"/>
        <v>нд</v>
      </c>
      <c r="R106" s="174" t="str">
        <f t="shared" si="221"/>
        <v>нд</v>
      </c>
      <c r="S106" s="174" t="str">
        <f t="shared" si="222"/>
        <v>нд</v>
      </c>
      <c r="T106" s="31" t="s">
        <v>25</v>
      </c>
    </row>
    <row r="107" spans="1:20" s="64" customFormat="1" ht="47.25" customHeight="1" x14ac:dyDescent="0.25">
      <c r="A107" s="29" t="s">
        <v>254</v>
      </c>
      <c r="B107" s="40" t="s">
        <v>419</v>
      </c>
      <c r="C107" s="35" t="s">
        <v>83</v>
      </c>
      <c r="D107" s="34" t="s">
        <v>25</v>
      </c>
      <c r="E107" s="109">
        <v>0.376</v>
      </c>
      <c r="F107" s="34" t="s">
        <v>25</v>
      </c>
      <c r="G107" s="35">
        <v>0.376</v>
      </c>
      <c r="H107" s="65" t="s">
        <v>25</v>
      </c>
      <c r="I107" s="65" t="s">
        <v>25</v>
      </c>
      <c r="J107" s="66" t="s">
        <v>25</v>
      </c>
      <c r="K107" s="65" t="s">
        <v>25</v>
      </c>
      <c r="L107" s="66" t="s">
        <v>25</v>
      </c>
      <c r="M107" s="65" t="s">
        <v>25</v>
      </c>
      <c r="N107" s="165" t="str">
        <f t="shared" si="230"/>
        <v>нд</v>
      </c>
      <c r="O107" s="165" t="str">
        <f t="shared" si="231"/>
        <v>нд</v>
      </c>
      <c r="P107" s="165" t="str">
        <f t="shared" si="232"/>
        <v>нд</v>
      </c>
      <c r="Q107" s="165" t="str">
        <f t="shared" si="233"/>
        <v>нд</v>
      </c>
      <c r="R107" s="174" t="str">
        <f t="shared" si="221"/>
        <v>нд</v>
      </c>
      <c r="S107" s="174" t="str">
        <f t="shared" si="222"/>
        <v>нд</v>
      </c>
      <c r="T107" s="35" t="s">
        <v>25</v>
      </c>
    </row>
    <row r="108" spans="1:20" s="64" customFormat="1" ht="47.25" customHeight="1" x14ac:dyDescent="0.25">
      <c r="A108" s="29" t="s">
        <v>255</v>
      </c>
      <c r="B108" s="40" t="s">
        <v>420</v>
      </c>
      <c r="C108" s="31" t="s">
        <v>84</v>
      </c>
      <c r="D108" s="34" t="s">
        <v>25</v>
      </c>
      <c r="E108" s="108" t="s">
        <v>25</v>
      </c>
      <c r="F108" s="34" t="s">
        <v>25</v>
      </c>
      <c r="G108" s="35" t="s">
        <v>25</v>
      </c>
      <c r="H108" s="137" t="s">
        <v>25</v>
      </c>
      <c r="I108" s="65" t="s">
        <v>25</v>
      </c>
      <c r="J108" s="66" t="s">
        <v>25</v>
      </c>
      <c r="K108" s="65" t="s">
        <v>25</v>
      </c>
      <c r="L108" s="66" t="s">
        <v>25</v>
      </c>
      <c r="M108" s="65" t="s">
        <v>25</v>
      </c>
      <c r="N108" s="165" t="str">
        <f t="shared" si="230"/>
        <v>нд</v>
      </c>
      <c r="O108" s="165" t="str">
        <f t="shared" si="231"/>
        <v>нд</v>
      </c>
      <c r="P108" s="165" t="str">
        <f t="shared" si="232"/>
        <v>нд</v>
      </c>
      <c r="Q108" s="165" t="str">
        <f t="shared" si="233"/>
        <v>нд</v>
      </c>
      <c r="R108" s="174" t="str">
        <f t="shared" si="221"/>
        <v>нд</v>
      </c>
      <c r="S108" s="174" t="str">
        <f t="shared" si="222"/>
        <v>нд</v>
      </c>
      <c r="T108" s="31" t="s">
        <v>25</v>
      </c>
    </row>
    <row r="109" spans="1:20" s="64" customFormat="1" ht="47.25" customHeight="1" x14ac:dyDescent="0.25">
      <c r="A109" s="29" t="s">
        <v>256</v>
      </c>
      <c r="B109" s="40" t="s">
        <v>421</v>
      </c>
      <c r="C109" s="31" t="s">
        <v>85</v>
      </c>
      <c r="D109" s="34" t="s">
        <v>25</v>
      </c>
      <c r="E109" s="108">
        <v>0.54100000000000004</v>
      </c>
      <c r="F109" s="34" t="s">
        <v>25</v>
      </c>
      <c r="G109" s="35">
        <v>0.54100000000000004</v>
      </c>
      <c r="H109" s="137" t="s">
        <v>25</v>
      </c>
      <c r="I109" s="65" t="s">
        <v>25</v>
      </c>
      <c r="J109" s="66" t="s">
        <v>25</v>
      </c>
      <c r="K109" s="65" t="s">
        <v>25</v>
      </c>
      <c r="L109" s="66" t="s">
        <v>25</v>
      </c>
      <c r="M109" s="65" t="s">
        <v>25</v>
      </c>
      <c r="N109" s="165" t="str">
        <f t="shared" si="230"/>
        <v>нд</v>
      </c>
      <c r="O109" s="165" t="str">
        <f t="shared" si="231"/>
        <v>нд</v>
      </c>
      <c r="P109" s="165" t="str">
        <f t="shared" si="232"/>
        <v>нд</v>
      </c>
      <c r="Q109" s="165" t="str">
        <f t="shared" si="233"/>
        <v>нд</v>
      </c>
      <c r="R109" s="174" t="str">
        <f t="shared" si="221"/>
        <v>нд</v>
      </c>
      <c r="S109" s="174" t="str">
        <f t="shared" si="222"/>
        <v>нд</v>
      </c>
      <c r="T109" s="31" t="s">
        <v>25</v>
      </c>
    </row>
    <row r="110" spans="1:20" s="64" customFormat="1" ht="47.25" customHeight="1" x14ac:dyDescent="0.25">
      <c r="A110" s="29" t="s">
        <v>257</v>
      </c>
      <c r="B110" s="40" t="s">
        <v>422</v>
      </c>
      <c r="C110" s="31" t="s">
        <v>86</v>
      </c>
      <c r="D110" s="34" t="s">
        <v>25</v>
      </c>
      <c r="E110" s="108">
        <v>0.27500000000000002</v>
      </c>
      <c r="F110" s="34" t="s">
        <v>25</v>
      </c>
      <c r="G110" s="35">
        <v>0.27500000000000002</v>
      </c>
      <c r="H110" s="137" t="s">
        <v>25</v>
      </c>
      <c r="I110" s="65" t="s">
        <v>25</v>
      </c>
      <c r="J110" s="66" t="s">
        <v>25</v>
      </c>
      <c r="K110" s="65" t="s">
        <v>25</v>
      </c>
      <c r="L110" s="66" t="s">
        <v>25</v>
      </c>
      <c r="M110" s="65" t="s">
        <v>25</v>
      </c>
      <c r="N110" s="165" t="str">
        <f t="shared" si="230"/>
        <v>нд</v>
      </c>
      <c r="O110" s="165" t="str">
        <f t="shared" si="231"/>
        <v>нд</v>
      </c>
      <c r="P110" s="165" t="str">
        <f t="shared" si="232"/>
        <v>нд</v>
      </c>
      <c r="Q110" s="165" t="str">
        <f t="shared" si="233"/>
        <v>нд</v>
      </c>
      <c r="R110" s="174" t="str">
        <f t="shared" si="221"/>
        <v>нд</v>
      </c>
      <c r="S110" s="174" t="str">
        <f t="shared" si="222"/>
        <v>нд</v>
      </c>
      <c r="T110" s="31" t="s">
        <v>25</v>
      </c>
    </row>
    <row r="111" spans="1:20" s="64" customFormat="1" ht="47.25" customHeight="1" x14ac:dyDescent="0.25">
      <c r="A111" s="29" t="s">
        <v>258</v>
      </c>
      <c r="B111" s="40" t="s">
        <v>423</v>
      </c>
      <c r="C111" s="31" t="s">
        <v>87</v>
      </c>
      <c r="D111" s="34" t="s">
        <v>25</v>
      </c>
      <c r="E111" s="108">
        <v>0.54500000000000004</v>
      </c>
      <c r="F111" s="34" t="s">
        <v>25</v>
      </c>
      <c r="G111" s="35">
        <v>0.54500000000000004</v>
      </c>
      <c r="H111" s="137" t="s">
        <v>25</v>
      </c>
      <c r="I111" s="65" t="s">
        <v>25</v>
      </c>
      <c r="J111" s="66" t="s">
        <v>25</v>
      </c>
      <c r="K111" s="65" t="s">
        <v>25</v>
      </c>
      <c r="L111" s="66" t="s">
        <v>25</v>
      </c>
      <c r="M111" s="65" t="s">
        <v>25</v>
      </c>
      <c r="N111" s="165" t="str">
        <f t="shared" si="230"/>
        <v>нд</v>
      </c>
      <c r="O111" s="165" t="str">
        <f t="shared" si="231"/>
        <v>нд</v>
      </c>
      <c r="P111" s="165" t="str">
        <f t="shared" si="232"/>
        <v>нд</v>
      </c>
      <c r="Q111" s="165" t="str">
        <f t="shared" si="233"/>
        <v>нд</v>
      </c>
      <c r="R111" s="174" t="str">
        <f t="shared" si="221"/>
        <v>нд</v>
      </c>
      <c r="S111" s="174" t="str">
        <f t="shared" si="222"/>
        <v>нд</v>
      </c>
      <c r="T111" s="31" t="s">
        <v>25</v>
      </c>
    </row>
    <row r="112" spans="1:20" s="64" customFormat="1" ht="47.25" customHeight="1" x14ac:dyDescent="0.25">
      <c r="A112" s="29" t="s">
        <v>259</v>
      </c>
      <c r="B112" s="33" t="s">
        <v>424</v>
      </c>
      <c r="C112" s="31" t="s">
        <v>88</v>
      </c>
      <c r="D112" s="35" t="s">
        <v>25</v>
      </c>
      <c r="E112" s="108">
        <v>0.52400000000000002</v>
      </c>
      <c r="F112" s="35" t="s">
        <v>25</v>
      </c>
      <c r="G112" s="35">
        <v>0.52400000000000002</v>
      </c>
      <c r="H112" s="65" t="s">
        <v>25</v>
      </c>
      <c r="I112" s="65" t="s">
        <v>25</v>
      </c>
      <c r="J112" s="66" t="s">
        <v>25</v>
      </c>
      <c r="K112" s="65" t="s">
        <v>25</v>
      </c>
      <c r="L112" s="66" t="s">
        <v>25</v>
      </c>
      <c r="M112" s="65" t="s">
        <v>25</v>
      </c>
      <c r="N112" s="165" t="str">
        <f t="shared" si="230"/>
        <v>нд</v>
      </c>
      <c r="O112" s="165" t="str">
        <f t="shared" si="231"/>
        <v>нд</v>
      </c>
      <c r="P112" s="165" t="str">
        <f t="shared" si="232"/>
        <v>нд</v>
      </c>
      <c r="Q112" s="165" t="str">
        <f t="shared" si="233"/>
        <v>нд</v>
      </c>
      <c r="R112" s="174" t="str">
        <f t="shared" si="221"/>
        <v>нд</v>
      </c>
      <c r="S112" s="174" t="str">
        <f t="shared" si="222"/>
        <v>нд</v>
      </c>
      <c r="T112" s="31" t="s">
        <v>25</v>
      </c>
    </row>
    <row r="113" spans="1:20" s="64" customFormat="1" ht="47.25" customHeight="1" x14ac:dyDescent="0.25">
      <c r="A113" s="29" t="s">
        <v>260</v>
      </c>
      <c r="B113" s="33" t="s">
        <v>425</v>
      </c>
      <c r="C113" s="31" t="s">
        <v>89</v>
      </c>
      <c r="D113" s="35" t="s">
        <v>25</v>
      </c>
      <c r="E113" s="108" t="s">
        <v>25</v>
      </c>
      <c r="F113" s="35" t="s">
        <v>25</v>
      </c>
      <c r="G113" s="35" t="s">
        <v>25</v>
      </c>
      <c r="H113" s="65" t="s">
        <v>25</v>
      </c>
      <c r="I113" s="65" t="s">
        <v>25</v>
      </c>
      <c r="J113" s="66" t="s">
        <v>25</v>
      </c>
      <c r="K113" s="65" t="s">
        <v>25</v>
      </c>
      <c r="L113" s="66" t="s">
        <v>25</v>
      </c>
      <c r="M113" s="65" t="s">
        <v>25</v>
      </c>
      <c r="N113" s="165" t="str">
        <f t="shared" si="230"/>
        <v>нд</v>
      </c>
      <c r="O113" s="165" t="str">
        <f t="shared" si="231"/>
        <v>нд</v>
      </c>
      <c r="P113" s="165" t="str">
        <f t="shared" si="232"/>
        <v>нд</v>
      </c>
      <c r="Q113" s="165" t="str">
        <f t="shared" si="233"/>
        <v>нд</v>
      </c>
      <c r="R113" s="174" t="str">
        <f t="shared" si="221"/>
        <v>нд</v>
      </c>
      <c r="S113" s="174" t="str">
        <f t="shared" si="222"/>
        <v>нд</v>
      </c>
      <c r="T113" s="31" t="s">
        <v>25</v>
      </c>
    </row>
    <row r="114" spans="1:20" s="64" customFormat="1" ht="47.25" customHeight="1" x14ac:dyDescent="0.25">
      <c r="A114" s="29" t="s">
        <v>261</v>
      </c>
      <c r="B114" s="33" t="s">
        <v>426</v>
      </c>
      <c r="C114" s="31" t="s">
        <v>90</v>
      </c>
      <c r="D114" s="35" t="s">
        <v>25</v>
      </c>
      <c r="E114" s="108" t="s">
        <v>25</v>
      </c>
      <c r="F114" s="35" t="s">
        <v>25</v>
      </c>
      <c r="G114" s="35" t="s">
        <v>25</v>
      </c>
      <c r="H114" s="65" t="s">
        <v>25</v>
      </c>
      <c r="I114" s="65" t="s">
        <v>25</v>
      </c>
      <c r="J114" s="66" t="s">
        <v>25</v>
      </c>
      <c r="K114" s="65" t="s">
        <v>25</v>
      </c>
      <c r="L114" s="66" t="s">
        <v>25</v>
      </c>
      <c r="M114" s="65" t="s">
        <v>25</v>
      </c>
      <c r="N114" s="165" t="str">
        <f t="shared" si="230"/>
        <v>нд</v>
      </c>
      <c r="O114" s="165" t="str">
        <f t="shared" si="231"/>
        <v>нд</v>
      </c>
      <c r="P114" s="165" t="str">
        <f t="shared" si="232"/>
        <v>нд</v>
      </c>
      <c r="Q114" s="165" t="str">
        <f t="shared" si="233"/>
        <v>нд</v>
      </c>
      <c r="R114" s="174" t="str">
        <f t="shared" si="221"/>
        <v>нд</v>
      </c>
      <c r="S114" s="174" t="str">
        <f t="shared" si="222"/>
        <v>нд</v>
      </c>
      <c r="T114" s="31" t="s">
        <v>25</v>
      </c>
    </row>
    <row r="115" spans="1:20" s="64" customFormat="1" ht="47.25" customHeight="1" x14ac:dyDescent="0.25">
      <c r="A115" s="29" t="s">
        <v>262</v>
      </c>
      <c r="B115" s="33" t="s">
        <v>427</v>
      </c>
      <c r="C115" s="31" t="s">
        <v>91</v>
      </c>
      <c r="D115" s="35" t="s">
        <v>25</v>
      </c>
      <c r="E115" s="108" t="s">
        <v>25</v>
      </c>
      <c r="F115" s="35" t="s">
        <v>25</v>
      </c>
      <c r="G115" s="35" t="s">
        <v>25</v>
      </c>
      <c r="H115" s="65" t="s">
        <v>25</v>
      </c>
      <c r="I115" s="65" t="s">
        <v>25</v>
      </c>
      <c r="J115" s="66" t="s">
        <v>25</v>
      </c>
      <c r="K115" s="65" t="s">
        <v>25</v>
      </c>
      <c r="L115" s="66" t="s">
        <v>25</v>
      </c>
      <c r="M115" s="65" t="s">
        <v>25</v>
      </c>
      <c r="N115" s="165" t="str">
        <f t="shared" si="230"/>
        <v>нд</v>
      </c>
      <c r="O115" s="165" t="str">
        <f t="shared" si="231"/>
        <v>нд</v>
      </c>
      <c r="P115" s="165" t="str">
        <f t="shared" si="232"/>
        <v>нд</v>
      </c>
      <c r="Q115" s="165" t="str">
        <f t="shared" si="233"/>
        <v>нд</v>
      </c>
      <c r="R115" s="174" t="str">
        <f t="shared" si="221"/>
        <v>нд</v>
      </c>
      <c r="S115" s="174" t="str">
        <f t="shared" si="222"/>
        <v>нд</v>
      </c>
      <c r="T115" s="31" t="s">
        <v>25</v>
      </c>
    </row>
    <row r="116" spans="1:20" s="64" customFormat="1" ht="47.25" customHeight="1" x14ac:dyDescent="0.25">
      <c r="A116" s="29" t="s">
        <v>263</v>
      </c>
      <c r="B116" s="33" t="s">
        <v>428</v>
      </c>
      <c r="C116" s="31" t="s">
        <v>92</v>
      </c>
      <c r="D116" s="35" t="s">
        <v>25</v>
      </c>
      <c r="E116" s="108" t="s">
        <v>25</v>
      </c>
      <c r="F116" s="35" t="s">
        <v>25</v>
      </c>
      <c r="G116" s="35" t="s">
        <v>25</v>
      </c>
      <c r="H116" s="65" t="s">
        <v>25</v>
      </c>
      <c r="I116" s="65" t="s">
        <v>25</v>
      </c>
      <c r="J116" s="66" t="s">
        <v>25</v>
      </c>
      <c r="K116" s="65" t="s">
        <v>25</v>
      </c>
      <c r="L116" s="66" t="s">
        <v>25</v>
      </c>
      <c r="M116" s="65" t="s">
        <v>25</v>
      </c>
      <c r="N116" s="165" t="str">
        <f t="shared" si="230"/>
        <v>нд</v>
      </c>
      <c r="O116" s="165" t="str">
        <f t="shared" si="231"/>
        <v>нд</v>
      </c>
      <c r="P116" s="165" t="str">
        <f t="shared" si="232"/>
        <v>нд</v>
      </c>
      <c r="Q116" s="165" t="str">
        <f t="shared" si="233"/>
        <v>нд</v>
      </c>
      <c r="R116" s="174" t="str">
        <f t="shared" si="221"/>
        <v>нд</v>
      </c>
      <c r="S116" s="174" t="str">
        <f t="shared" si="222"/>
        <v>нд</v>
      </c>
      <c r="T116" s="31" t="s">
        <v>25</v>
      </c>
    </row>
    <row r="117" spans="1:20" s="64" customFormat="1" ht="47.25" customHeight="1" x14ac:dyDescent="0.25">
      <c r="A117" s="29" t="s">
        <v>264</v>
      </c>
      <c r="B117" s="40" t="s">
        <v>429</v>
      </c>
      <c r="C117" s="31" t="s">
        <v>93</v>
      </c>
      <c r="D117" s="35" t="s">
        <v>25</v>
      </c>
      <c r="E117" s="108">
        <v>0.24200000000000002</v>
      </c>
      <c r="F117" s="35" t="s">
        <v>25</v>
      </c>
      <c r="G117" s="35">
        <v>0.24200000000000002</v>
      </c>
      <c r="H117" s="137" t="s">
        <v>25</v>
      </c>
      <c r="I117" s="65" t="s">
        <v>25</v>
      </c>
      <c r="J117" s="66" t="s">
        <v>25</v>
      </c>
      <c r="K117" s="65" t="s">
        <v>25</v>
      </c>
      <c r="L117" s="66" t="s">
        <v>25</v>
      </c>
      <c r="M117" s="65" t="s">
        <v>25</v>
      </c>
      <c r="N117" s="165" t="str">
        <f t="shared" si="230"/>
        <v>нд</v>
      </c>
      <c r="O117" s="165" t="str">
        <f t="shared" si="231"/>
        <v>нд</v>
      </c>
      <c r="P117" s="165" t="str">
        <f t="shared" si="232"/>
        <v>нд</v>
      </c>
      <c r="Q117" s="165" t="str">
        <f t="shared" si="233"/>
        <v>нд</v>
      </c>
      <c r="R117" s="174" t="str">
        <f t="shared" si="221"/>
        <v>нд</v>
      </c>
      <c r="S117" s="174" t="str">
        <f t="shared" si="222"/>
        <v>нд</v>
      </c>
      <c r="T117" s="31" t="s">
        <v>25</v>
      </c>
    </row>
    <row r="118" spans="1:20" s="64" customFormat="1" ht="47.25" customHeight="1" x14ac:dyDescent="0.25">
      <c r="A118" s="29" t="s">
        <v>265</v>
      </c>
      <c r="B118" s="40" t="s">
        <v>430</v>
      </c>
      <c r="C118" s="31" t="s">
        <v>94</v>
      </c>
      <c r="D118" s="35" t="s">
        <v>25</v>
      </c>
      <c r="E118" s="108">
        <v>0.27100000000000002</v>
      </c>
      <c r="F118" s="35" t="s">
        <v>25</v>
      </c>
      <c r="G118" s="35">
        <v>0.27100000000000002</v>
      </c>
      <c r="H118" s="137" t="s">
        <v>25</v>
      </c>
      <c r="I118" s="65" t="s">
        <v>25</v>
      </c>
      <c r="J118" s="66" t="s">
        <v>25</v>
      </c>
      <c r="K118" s="65" t="s">
        <v>25</v>
      </c>
      <c r="L118" s="66" t="s">
        <v>25</v>
      </c>
      <c r="M118" s="65" t="s">
        <v>25</v>
      </c>
      <c r="N118" s="165" t="str">
        <f t="shared" si="230"/>
        <v>нд</v>
      </c>
      <c r="O118" s="165" t="str">
        <f t="shared" si="231"/>
        <v>нд</v>
      </c>
      <c r="P118" s="165" t="str">
        <f t="shared" si="232"/>
        <v>нд</v>
      </c>
      <c r="Q118" s="165" t="str">
        <f t="shared" si="233"/>
        <v>нд</v>
      </c>
      <c r="R118" s="174" t="str">
        <f t="shared" si="221"/>
        <v>нд</v>
      </c>
      <c r="S118" s="174" t="str">
        <f t="shared" si="222"/>
        <v>нд</v>
      </c>
      <c r="T118" s="31" t="s">
        <v>25</v>
      </c>
    </row>
    <row r="119" spans="1:20" s="64" customFormat="1" ht="47.25" customHeight="1" x14ac:dyDescent="0.25">
      <c r="A119" s="29" t="s">
        <v>266</v>
      </c>
      <c r="B119" s="40" t="s">
        <v>431</v>
      </c>
      <c r="C119" s="35" t="s">
        <v>95</v>
      </c>
      <c r="D119" s="35" t="s">
        <v>25</v>
      </c>
      <c r="E119" s="109">
        <v>0.28300000000000003</v>
      </c>
      <c r="F119" s="35" t="s">
        <v>25</v>
      </c>
      <c r="G119" s="35">
        <v>0.28299999999999997</v>
      </c>
      <c r="H119" s="65" t="s">
        <v>25</v>
      </c>
      <c r="I119" s="65" t="s">
        <v>25</v>
      </c>
      <c r="J119" s="66" t="s">
        <v>25</v>
      </c>
      <c r="K119" s="65" t="s">
        <v>25</v>
      </c>
      <c r="L119" s="66" t="s">
        <v>25</v>
      </c>
      <c r="M119" s="65" t="s">
        <v>25</v>
      </c>
      <c r="N119" s="165" t="str">
        <f t="shared" si="230"/>
        <v>нд</v>
      </c>
      <c r="O119" s="165" t="str">
        <f t="shared" si="231"/>
        <v>нд</v>
      </c>
      <c r="P119" s="165" t="str">
        <f t="shared" si="232"/>
        <v>нд</v>
      </c>
      <c r="Q119" s="165" t="str">
        <f t="shared" si="233"/>
        <v>нд</v>
      </c>
      <c r="R119" s="174" t="str">
        <f t="shared" si="221"/>
        <v>нд</v>
      </c>
      <c r="S119" s="174" t="str">
        <f t="shared" si="222"/>
        <v>нд</v>
      </c>
      <c r="T119" s="35" t="s">
        <v>25</v>
      </c>
    </row>
    <row r="120" spans="1:20" s="64" customFormat="1" ht="47.25" customHeight="1" x14ac:dyDescent="0.25">
      <c r="A120" s="29" t="s">
        <v>267</v>
      </c>
      <c r="B120" s="40" t="s">
        <v>432</v>
      </c>
      <c r="C120" s="35" t="s">
        <v>96</v>
      </c>
      <c r="D120" s="35" t="s">
        <v>25</v>
      </c>
      <c r="E120" s="109">
        <v>0.28300000000000003</v>
      </c>
      <c r="F120" s="35" t="s">
        <v>25</v>
      </c>
      <c r="G120" s="35">
        <v>0.28299999999999997</v>
      </c>
      <c r="H120" s="65" t="s">
        <v>25</v>
      </c>
      <c r="I120" s="65" t="s">
        <v>25</v>
      </c>
      <c r="J120" s="66" t="s">
        <v>25</v>
      </c>
      <c r="K120" s="65" t="s">
        <v>25</v>
      </c>
      <c r="L120" s="66" t="s">
        <v>25</v>
      </c>
      <c r="M120" s="65" t="s">
        <v>25</v>
      </c>
      <c r="N120" s="165" t="str">
        <f t="shared" si="230"/>
        <v>нд</v>
      </c>
      <c r="O120" s="165" t="str">
        <f t="shared" si="231"/>
        <v>нд</v>
      </c>
      <c r="P120" s="165" t="str">
        <f t="shared" si="232"/>
        <v>нд</v>
      </c>
      <c r="Q120" s="165" t="str">
        <f t="shared" si="233"/>
        <v>нд</v>
      </c>
      <c r="R120" s="174" t="str">
        <f t="shared" si="221"/>
        <v>нд</v>
      </c>
      <c r="S120" s="174" t="str">
        <f t="shared" si="222"/>
        <v>нд</v>
      </c>
      <c r="T120" s="35" t="s">
        <v>25</v>
      </c>
    </row>
    <row r="121" spans="1:20" s="64" customFormat="1" ht="47.25" customHeight="1" x14ac:dyDescent="0.25">
      <c r="A121" s="29" t="s">
        <v>268</v>
      </c>
      <c r="B121" s="33" t="s">
        <v>433</v>
      </c>
      <c r="C121" s="31" t="s">
        <v>97</v>
      </c>
      <c r="D121" s="35" t="s">
        <v>25</v>
      </c>
      <c r="E121" s="108">
        <v>0.246</v>
      </c>
      <c r="F121" s="35" t="s">
        <v>25</v>
      </c>
      <c r="G121" s="35">
        <v>0.246</v>
      </c>
      <c r="H121" s="65" t="s">
        <v>25</v>
      </c>
      <c r="I121" s="65" t="s">
        <v>25</v>
      </c>
      <c r="J121" s="66" t="s">
        <v>25</v>
      </c>
      <c r="K121" s="65" t="s">
        <v>25</v>
      </c>
      <c r="L121" s="66" t="s">
        <v>25</v>
      </c>
      <c r="M121" s="65" t="s">
        <v>25</v>
      </c>
      <c r="N121" s="165" t="str">
        <f t="shared" si="230"/>
        <v>нд</v>
      </c>
      <c r="O121" s="165" t="str">
        <f t="shared" si="231"/>
        <v>нд</v>
      </c>
      <c r="P121" s="165" t="str">
        <f t="shared" si="232"/>
        <v>нд</v>
      </c>
      <c r="Q121" s="165" t="str">
        <f t="shared" si="233"/>
        <v>нд</v>
      </c>
      <c r="R121" s="174" t="str">
        <f t="shared" si="221"/>
        <v>нд</v>
      </c>
      <c r="S121" s="174" t="str">
        <f t="shared" si="222"/>
        <v>нд</v>
      </c>
      <c r="T121" s="31" t="s">
        <v>25</v>
      </c>
    </row>
    <row r="122" spans="1:20" s="64" customFormat="1" ht="47.25" customHeight="1" x14ac:dyDescent="0.25">
      <c r="A122" s="29" t="s">
        <v>269</v>
      </c>
      <c r="B122" s="33" t="s">
        <v>434</v>
      </c>
      <c r="C122" s="31" t="s">
        <v>98</v>
      </c>
      <c r="D122" s="35" t="s">
        <v>25</v>
      </c>
      <c r="E122" s="108">
        <v>0.51500000000000001</v>
      </c>
      <c r="F122" s="35" t="s">
        <v>25</v>
      </c>
      <c r="G122" s="35">
        <v>0.51500000000000001</v>
      </c>
      <c r="H122" s="65" t="s">
        <v>25</v>
      </c>
      <c r="I122" s="65" t="s">
        <v>25</v>
      </c>
      <c r="J122" s="66" t="s">
        <v>25</v>
      </c>
      <c r="K122" s="65" t="s">
        <v>25</v>
      </c>
      <c r="L122" s="66" t="s">
        <v>25</v>
      </c>
      <c r="M122" s="65" t="s">
        <v>25</v>
      </c>
      <c r="N122" s="165" t="str">
        <f t="shared" si="230"/>
        <v>нд</v>
      </c>
      <c r="O122" s="165" t="str">
        <f t="shared" si="231"/>
        <v>нд</v>
      </c>
      <c r="P122" s="165" t="str">
        <f t="shared" si="232"/>
        <v>нд</v>
      </c>
      <c r="Q122" s="165" t="str">
        <f t="shared" si="233"/>
        <v>нд</v>
      </c>
      <c r="R122" s="174" t="str">
        <f t="shared" si="221"/>
        <v>нд</v>
      </c>
      <c r="S122" s="174" t="str">
        <f t="shared" si="222"/>
        <v>нд</v>
      </c>
      <c r="T122" s="31" t="s">
        <v>25</v>
      </c>
    </row>
    <row r="123" spans="1:20" s="64" customFormat="1" ht="47.25" customHeight="1" x14ac:dyDescent="0.25">
      <c r="A123" s="29" t="s">
        <v>270</v>
      </c>
      <c r="B123" s="33" t="s">
        <v>435</v>
      </c>
      <c r="C123" s="31" t="s">
        <v>99</v>
      </c>
      <c r="D123" s="35" t="s">
        <v>25</v>
      </c>
      <c r="E123" s="108" t="s">
        <v>25</v>
      </c>
      <c r="F123" s="35" t="s">
        <v>25</v>
      </c>
      <c r="G123" s="35" t="s">
        <v>25</v>
      </c>
      <c r="H123" s="65" t="s">
        <v>25</v>
      </c>
      <c r="I123" s="65" t="s">
        <v>25</v>
      </c>
      <c r="J123" s="66" t="s">
        <v>25</v>
      </c>
      <c r="K123" s="65" t="s">
        <v>25</v>
      </c>
      <c r="L123" s="66" t="s">
        <v>25</v>
      </c>
      <c r="M123" s="65" t="s">
        <v>25</v>
      </c>
      <c r="N123" s="165" t="str">
        <f t="shared" si="230"/>
        <v>нд</v>
      </c>
      <c r="O123" s="165" t="str">
        <f t="shared" si="231"/>
        <v>нд</v>
      </c>
      <c r="P123" s="165" t="str">
        <f t="shared" si="232"/>
        <v>нд</v>
      </c>
      <c r="Q123" s="165" t="str">
        <f t="shared" si="233"/>
        <v>нд</v>
      </c>
      <c r="R123" s="174" t="str">
        <f t="shared" si="221"/>
        <v>нд</v>
      </c>
      <c r="S123" s="174" t="str">
        <f t="shared" si="222"/>
        <v>нд</v>
      </c>
      <c r="T123" s="31" t="s">
        <v>25</v>
      </c>
    </row>
    <row r="124" spans="1:20" s="64" customFormat="1" ht="56.25" customHeight="1" x14ac:dyDescent="0.25">
      <c r="A124" s="29" t="s">
        <v>271</v>
      </c>
      <c r="B124" s="33" t="s">
        <v>436</v>
      </c>
      <c r="C124" s="31" t="s">
        <v>272</v>
      </c>
      <c r="D124" s="35" t="s">
        <v>25</v>
      </c>
      <c r="E124" s="108">
        <v>0.253</v>
      </c>
      <c r="F124" s="35" t="s">
        <v>25</v>
      </c>
      <c r="G124" s="35">
        <v>0.253</v>
      </c>
      <c r="H124" s="65" t="s">
        <v>25</v>
      </c>
      <c r="I124" s="65" t="s">
        <v>25</v>
      </c>
      <c r="J124" s="66" t="s">
        <v>25</v>
      </c>
      <c r="K124" s="65" t="s">
        <v>25</v>
      </c>
      <c r="L124" s="66" t="s">
        <v>25</v>
      </c>
      <c r="M124" s="65" t="s">
        <v>25</v>
      </c>
      <c r="N124" s="165" t="str">
        <f t="shared" si="230"/>
        <v>нд</v>
      </c>
      <c r="O124" s="165" t="str">
        <f t="shared" si="231"/>
        <v>нд</v>
      </c>
      <c r="P124" s="165" t="str">
        <f t="shared" si="232"/>
        <v>нд</v>
      </c>
      <c r="Q124" s="165" t="str">
        <f t="shared" si="233"/>
        <v>нд</v>
      </c>
      <c r="R124" s="174" t="str">
        <f t="shared" si="221"/>
        <v>нд</v>
      </c>
      <c r="S124" s="174" t="str">
        <f t="shared" si="222"/>
        <v>нд</v>
      </c>
      <c r="T124" s="31" t="s">
        <v>25</v>
      </c>
    </row>
    <row r="125" spans="1:20" s="64" customFormat="1" ht="47.25" customHeight="1" x14ac:dyDescent="0.25">
      <c r="A125" s="29" t="s">
        <v>273</v>
      </c>
      <c r="B125" s="67" t="s">
        <v>437</v>
      </c>
      <c r="C125" s="31" t="s">
        <v>274</v>
      </c>
      <c r="D125" s="35" t="s">
        <v>25</v>
      </c>
      <c r="E125" s="108">
        <v>0.251</v>
      </c>
      <c r="F125" s="35" t="s">
        <v>25</v>
      </c>
      <c r="G125" s="35">
        <v>0.251</v>
      </c>
      <c r="H125" s="65" t="s">
        <v>25</v>
      </c>
      <c r="I125" s="65" t="s">
        <v>25</v>
      </c>
      <c r="J125" s="66" t="s">
        <v>25</v>
      </c>
      <c r="K125" s="65" t="s">
        <v>25</v>
      </c>
      <c r="L125" s="66" t="s">
        <v>25</v>
      </c>
      <c r="M125" s="65" t="s">
        <v>25</v>
      </c>
      <c r="N125" s="165" t="str">
        <f t="shared" si="230"/>
        <v>нд</v>
      </c>
      <c r="O125" s="165" t="str">
        <f t="shared" si="231"/>
        <v>нд</v>
      </c>
      <c r="P125" s="165" t="str">
        <f t="shared" si="232"/>
        <v>нд</v>
      </c>
      <c r="Q125" s="165" t="str">
        <f t="shared" si="233"/>
        <v>нд</v>
      </c>
      <c r="R125" s="174" t="str">
        <f t="shared" si="221"/>
        <v>нд</v>
      </c>
      <c r="S125" s="174" t="str">
        <f t="shared" si="222"/>
        <v>нд</v>
      </c>
      <c r="T125" s="31" t="s">
        <v>25</v>
      </c>
    </row>
    <row r="126" spans="1:20" s="64" customFormat="1" ht="47.25" customHeight="1" x14ac:dyDescent="0.25">
      <c r="A126" s="29" t="s">
        <v>275</v>
      </c>
      <c r="B126" s="40" t="s">
        <v>438</v>
      </c>
      <c r="C126" s="31" t="s">
        <v>276</v>
      </c>
      <c r="D126" s="35" t="s">
        <v>25</v>
      </c>
      <c r="E126" s="108">
        <v>0.27</v>
      </c>
      <c r="F126" s="35" t="s">
        <v>25</v>
      </c>
      <c r="G126" s="35">
        <v>0.27</v>
      </c>
      <c r="H126" s="65" t="s">
        <v>25</v>
      </c>
      <c r="I126" s="65" t="s">
        <v>25</v>
      </c>
      <c r="J126" s="66" t="s">
        <v>25</v>
      </c>
      <c r="K126" s="65" t="s">
        <v>25</v>
      </c>
      <c r="L126" s="66" t="s">
        <v>25</v>
      </c>
      <c r="M126" s="65" t="s">
        <v>25</v>
      </c>
      <c r="N126" s="165" t="str">
        <f t="shared" si="230"/>
        <v>нд</v>
      </c>
      <c r="O126" s="165" t="str">
        <f t="shared" si="231"/>
        <v>нд</v>
      </c>
      <c r="P126" s="165" t="str">
        <f t="shared" si="232"/>
        <v>нд</v>
      </c>
      <c r="Q126" s="165" t="str">
        <f t="shared" si="233"/>
        <v>нд</v>
      </c>
      <c r="R126" s="174" t="str">
        <f t="shared" si="221"/>
        <v>нд</v>
      </c>
      <c r="S126" s="174" t="str">
        <f t="shared" si="222"/>
        <v>нд</v>
      </c>
      <c r="T126" s="31" t="s">
        <v>25</v>
      </c>
    </row>
    <row r="127" spans="1:20" ht="47.25" customHeight="1" x14ac:dyDescent="0.25">
      <c r="A127" s="29" t="s">
        <v>277</v>
      </c>
      <c r="B127" s="33" t="s">
        <v>439</v>
      </c>
      <c r="C127" s="31" t="s">
        <v>278</v>
      </c>
      <c r="D127" s="35" t="s">
        <v>25</v>
      </c>
      <c r="E127" s="108">
        <v>0.251</v>
      </c>
      <c r="F127" s="35" t="s">
        <v>25</v>
      </c>
      <c r="G127" s="35">
        <v>0.251</v>
      </c>
      <c r="H127" s="65" t="s">
        <v>25</v>
      </c>
      <c r="I127" s="65" t="s">
        <v>25</v>
      </c>
      <c r="J127" s="66" t="s">
        <v>25</v>
      </c>
      <c r="K127" s="65" t="s">
        <v>25</v>
      </c>
      <c r="L127" s="66" t="s">
        <v>25</v>
      </c>
      <c r="M127" s="65" t="s">
        <v>25</v>
      </c>
      <c r="N127" s="165" t="str">
        <f t="shared" si="230"/>
        <v>нд</v>
      </c>
      <c r="O127" s="165" t="str">
        <f t="shared" si="231"/>
        <v>нд</v>
      </c>
      <c r="P127" s="165" t="str">
        <f t="shared" si="232"/>
        <v>нд</v>
      </c>
      <c r="Q127" s="165" t="str">
        <f t="shared" si="233"/>
        <v>нд</v>
      </c>
      <c r="R127" s="174" t="str">
        <f t="shared" si="221"/>
        <v>нд</v>
      </c>
      <c r="S127" s="174" t="str">
        <f t="shared" si="222"/>
        <v>нд</v>
      </c>
      <c r="T127" s="31" t="s">
        <v>25</v>
      </c>
    </row>
    <row r="128" spans="1:20" ht="47.25" customHeight="1" x14ac:dyDescent="0.25">
      <c r="A128" s="29" t="s">
        <v>398</v>
      </c>
      <c r="B128" s="33" t="s">
        <v>399</v>
      </c>
      <c r="C128" s="98" t="s">
        <v>400</v>
      </c>
      <c r="D128" s="35" t="s">
        <v>25</v>
      </c>
      <c r="E128" s="189">
        <v>1.762</v>
      </c>
      <c r="F128" s="35" t="s">
        <v>25</v>
      </c>
      <c r="G128" s="35">
        <v>1.762</v>
      </c>
      <c r="H128" s="65" t="s">
        <v>25</v>
      </c>
      <c r="I128" s="137" t="s">
        <v>25</v>
      </c>
      <c r="J128" s="190" t="s">
        <v>25</v>
      </c>
      <c r="K128" s="137" t="s">
        <v>25</v>
      </c>
      <c r="L128" s="190" t="s">
        <v>25</v>
      </c>
      <c r="M128" s="137" t="s">
        <v>25</v>
      </c>
      <c r="N128" s="165" t="str">
        <f t="shared" si="230"/>
        <v>нд</v>
      </c>
      <c r="O128" s="165" t="str">
        <f t="shared" si="231"/>
        <v>нд</v>
      </c>
      <c r="P128" s="165" t="str">
        <f t="shared" si="232"/>
        <v>нд</v>
      </c>
      <c r="Q128" s="165" t="str">
        <f t="shared" si="233"/>
        <v>нд</v>
      </c>
      <c r="R128" s="174" t="str">
        <f t="shared" si="221"/>
        <v>нд</v>
      </c>
      <c r="S128" s="174" t="str">
        <f t="shared" si="222"/>
        <v>нд</v>
      </c>
      <c r="T128" s="98" t="s">
        <v>25</v>
      </c>
    </row>
    <row r="129" spans="1:20" ht="31.5" customHeight="1" x14ac:dyDescent="0.25">
      <c r="A129" s="47" t="s">
        <v>279</v>
      </c>
      <c r="B129" s="48" t="s">
        <v>280</v>
      </c>
      <c r="C129" s="49" t="s">
        <v>24</v>
      </c>
      <c r="D129" s="120" t="str">
        <f t="shared" ref="D129:F129" si="234">IF(NOT(SUM(D130,D150)=0),SUM(D130,D150),"нд")</f>
        <v>нд</v>
      </c>
      <c r="E129" s="105">
        <f t="shared" ref="E129" si="235">IF(NOT(SUM(E130,E150)=0),SUM(E130,E150),"нд")</f>
        <v>30.25</v>
      </c>
      <c r="F129" s="120" t="str">
        <f t="shared" si="234"/>
        <v>нд</v>
      </c>
      <c r="G129" s="120">
        <f t="shared" ref="G129:I129" si="236">IF(NOT(SUM(G130,G150)=0),SUM(G130,G150),"нд")</f>
        <v>30.25</v>
      </c>
      <c r="H129" s="105">
        <f t="shared" si="236"/>
        <v>1.4059999999999999</v>
      </c>
      <c r="I129" s="105">
        <f t="shared" si="236"/>
        <v>4.1139999999999999</v>
      </c>
      <c r="J129" s="120">
        <f t="shared" ref="J129:Q129" si="237">IF(NOT(SUM(J130,J150)=0),SUM(J130,J150),"нд")</f>
        <v>1.4059999999999999</v>
      </c>
      <c r="K129" s="105">
        <f t="shared" si="237"/>
        <v>4.1139999999999999</v>
      </c>
      <c r="L129" s="120" t="str">
        <f t="shared" si="237"/>
        <v>нд</v>
      </c>
      <c r="M129" s="105">
        <f t="shared" si="237"/>
        <v>4.1520000000000001</v>
      </c>
      <c r="N129" s="105" t="str">
        <f t="shared" si="237"/>
        <v>нд</v>
      </c>
      <c r="O129" s="105" t="str">
        <f t="shared" si="237"/>
        <v>нд</v>
      </c>
      <c r="P129" s="105" t="str">
        <f t="shared" si="237"/>
        <v>нд</v>
      </c>
      <c r="Q129" s="105">
        <f t="shared" si="237"/>
        <v>3.8000000000000256E-2</v>
      </c>
      <c r="R129" s="171" t="str">
        <f t="shared" si="222"/>
        <v>нд</v>
      </c>
      <c r="S129" s="171">
        <f t="shared" si="222"/>
        <v>0.92</v>
      </c>
      <c r="T129" s="49" t="s">
        <v>383</v>
      </c>
    </row>
    <row r="130" spans="1:20" ht="20.25" customHeight="1" x14ac:dyDescent="0.25">
      <c r="A130" s="50" t="s">
        <v>281</v>
      </c>
      <c r="B130" s="51" t="s">
        <v>282</v>
      </c>
      <c r="C130" s="52" t="s">
        <v>24</v>
      </c>
      <c r="D130" s="52" t="str">
        <f t="shared" ref="D130:F130" si="238">IF(NOT(SUM(D131)=0),SUM(D131),"нд")</f>
        <v>нд</v>
      </c>
      <c r="E130" s="106">
        <f t="shared" ref="E130" si="239">IF(NOT(SUM(E131)=0),SUM(E131),"нд")</f>
        <v>30.25</v>
      </c>
      <c r="F130" s="52" t="str">
        <f t="shared" si="238"/>
        <v>нд</v>
      </c>
      <c r="G130" s="129">
        <f t="shared" ref="G130:Q130" si="240">IF(NOT(SUM(G131)=0),SUM(G131),"нд")</f>
        <v>30.25</v>
      </c>
      <c r="H130" s="106">
        <f t="shared" si="240"/>
        <v>1.4059999999999999</v>
      </c>
      <c r="I130" s="106">
        <f t="shared" si="240"/>
        <v>4.1139999999999999</v>
      </c>
      <c r="J130" s="52">
        <f t="shared" si="240"/>
        <v>1.4059999999999999</v>
      </c>
      <c r="K130" s="106">
        <f t="shared" si="240"/>
        <v>4.1139999999999999</v>
      </c>
      <c r="L130" s="52" t="str">
        <f t="shared" si="240"/>
        <v>нд</v>
      </c>
      <c r="M130" s="106">
        <f t="shared" si="240"/>
        <v>4.1520000000000001</v>
      </c>
      <c r="N130" s="106" t="str">
        <f t="shared" si="240"/>
        <v>нд</v>
      </c>
      <c r="O130" s="106" t="str">
        <f t="shared" si="240"/>
        <v>нд</v>
      </c>
      <c r="P130" s="106" t="str">
        <f t="shared" si="240"/>
        <v>нд</v>
      </c>
      <c r="Q130" s="106">
        <f t="shared" si="240"/>
        <v>3.8000000000000256E-2</v>
      </c>
      <c r="R130" s="172" t="str">
        <f t="shared" si="222"/>
        <v>нд</v>
      </c>
      <c r="S130" s="172">
        <f t="shared" si="222"/>
        <v>0.92</v>
      </c>
      <c r="T130" s="52" t="s">
        <v>383</v>
      </c>
    </row>
    <row r="131" spans="1:20" ht="22.5" customHeight="1" x14ac:dyDescent="0.25">
      <c r="A131" s="26" t="s">
        <v>283</v>
      </c>
      <c r="B131" s="27" t="s">
        <v>30</v>
      </c>
      <c r="C131" s="28" t="s">
        <v>24</v>
      </c>
      <c r="D131" s="22" t="str">
        <f t="shared" ref="D131:F131" si="241">IF(NOT(SUM(D132:D149)=0),SUM(D132:D149),"нд")</f>
        <v>нд</v>
      </c>
      <c r="E131" s="112">
        <f t="shared" ref="E131" si="242">IF(NOT(SUM(E132:E149)=0),SUM(E132:E149),"нд")</f>
        <v>30.25</v>
      </c>
      <c r="F131" s="22" t="str">
        <f t="shared" si="241"/>
        <v>нд</v>
      </c>
      <c r="G131" s="118">
        <f t="shared" ref="G131:I131" si="243">IF(NOT(SUM(G132:G149)=0),SUM(G132:G149),"нд")</f>
        <v>30.25</v>
      </c>
      <c r="H131" s="112">
        <f t="shared" si="243"/>
        <v>1.4059999999999999</v>
      </c>
      <c r="I131" s="112">
        <f t="shared" si="243"/>
        <v>4.1139999999999999</v>
      </c>
      <c r="J131" s="22">
        <f t="shared" ref="J131:Q131" si="244">IF(NOT(SUM(J132:J149)=0),SUM(J132:J149),"нд")</f>
        <v>1.4059999999999999</v>
      </c>
      <c r="K131" s="112">
        <f t="shared" si="244"/>
        <v>4.1139999999999999</v>
      </c>
      <c r="L131" s="22" t="str">
        <f t="shared" si="244"/>
        <v>нд</v>
      </c>
      <c r="M131" s="112">
        <f t="shared" si="244"/>
        <v>4.1520000000000001</v>
      </c>
      <c r="N131" s="112" t="str">
        <f t="shared" si="244"/>
        <v>нд</v>
      </c>
      <c r="O131" s="112" t="str">
        <f t="shared" si="244"/>
        <v>нд</v>
      </c>
      <c r="P131" s="112" t="str">
        <f t="shared" si="244"/>
        <v>нд</v>
      </c>
      <c r="Q131" s="112">
        <f t="shared" si="244"/>
        <v>3.8000000000000256E-2</v>
      </c>
      <c r="R131" s="167" t="str">
        <f t="shared" si="222"/>
        <v>нд</v>
      </c>
      <c r="S131" s="167">
        <f t="shared" si="222"/>
        <v>0.92</v>
      </c>
      <c r="T131" s="28" t="s">
        <v>383</v>
      </c>
    </row>
    <row r="132" spans="1:20" ht="31.5" x14ac:dyDescent="0.25">
      <c r="A132" s="29" t="s">
        <v>284</v>
      </c>
      <c r="B132" s="30" t="s">
        <v>31</v>
      </c>
      <c r="C132" s="31" t="s">
        <v>32</v>
      </c>
      <c r="D132" s="35" t="s">
        <v>25</v>
      </c>
      <c r="E132" s="108" t="s">
        <v>25</v>
      </c>
      <c r="F132" s="35" t="s">
        <v>25</v>
      </c>
      <c r="G132" s="35" t="s">
        <v>25</v>
      </c>
      <c r="H132" s="132" t="s">
        <v>25</v>
      </c>
      <c r="I132" s="132" t="s">
        <v>25</v>
      </c>
      <c r="J132" s="35" t="s">
        <v>25</v>
      </c>
      <c r="K132" s="132" t="s">
        <v>25</v>
      </c>
      <c r="L132" s="35" t="s">
        <v>25</v>
      </c>
      <c r="M132" s="132" t="s">
        <v>25</v>
      </c>
      <c r="N132" s="165" t="str">
        <f t="shared" ref="N132" si="245">IF(SUM(H132)-SUM(L132)=0,"нд",SUM(H132)-SUM(L132))</f>
        <v>нд</v>
      </c>
      <c r="O132" s="165" t="str">
        <f t="shared" ref="O132" si="246">IF(SUM(I132)-SUM(M132)=0,"нд",SUM(I132)-SUM(M132))</f>
        <v>нд</v>
      </c>
      <c r="P132" s="165" t="str">
        <f t="shared" ref="P132" si="247">IF(SUM(L132)-SUM(J132)=0,"нд",SUM(L132)-SUM(J132))</f>
        <v>нд</v>
      </c>
      <c r="Q132" s="165" t="str">
        <f t="shared" ref="Q132" si="248">IF(SUM(M132)-SUM(K132)=0,"нд",SUM(M132)-SUM(K132))</f>
        <v>нд</v>
      </c>
      <c r="R132" s="174" t="str">
        <f t="shared" si="221"/>
        <v>нд</v>
      </c>
      <c r="S132" s="174" t="str">
        <f t="shared" si="222"/>
        <v>нд</v>
      </c>
      <c r="T132" s="31" t="s">
        <v>25</v>
      </c>
    </row>
    <row r="133" spans="1:20" s="64" customFormat="1" ht="47.25" customHeight="1" x14ac:dyDescent="0.25">
      <c r="A133" s="29" t="s">
        <v>285</v>
      </c>
      <c r="B133" s="30" t="s">
        <v>33</v>
      </c>
      <c r="C133" s="31" t="s">
        <v>34</v>
      </c>
      <c r="D133" s="35" t="s">
        <v>25</v>
      </c>
      <c r="E133" s="108" t="s">
        <v>25</v>
      </c>
      <c r="F133" s="35" t="s">
        <v>25</v>
      </c>
      <c r="G133" s="35" t="s">
        <v>25</v>
      </c>
      <c r="H133" s="132" t="s">
        <v>25</v>
      </c>
      <c r="I133" s="132" t="s">
        <v>25</v>
      </c>
      <c r="J133" s="35" t="s">
        <v>25</v>
      </c>
      <c r="K133" s="132" t="s">
        <v>25</v>
      </c>
      <c r="L133" s="35" t="s">
        <v>25</v>
      </c>
      <c r="M133" s="132" t="s">
        <v>25</v>
      </c>
      <c r="N133" s="165" t="str">
        <f t="shared" ref="N133:N140" si="249">IF(SUM(H133)-SUM(L133)=0,"нд",SUM(H133)-SUM(L133))</f>
        <v>нд</v>
      </c>
      <c r="O133" s="165" t="str">
        <f t="shared" ref="O133:O140" si="250">IF(SUM(I133)-SUM(M133)=0,"нд",SUM(I133)-SUM(M133))</f>
        <v>нд</v>
      </c>
      <c r="P133" s="165" t="str">
        <f t="shared" ref="P133:P140" si="251">IF(SUM(L133)-SUM(J133)=0,"нд",SUM(L133)-SUM(J133))</f>
        <v>нд</v>
      </c>
      <c r="Q133" s="165" t="str">
        <f t="shared" ref="Q133:Q140" si="252">IF(SUM(M133)-SUM(K133)=0,"нд",SUM(M133)-SUM(K133))</f>
        <v>нд</v>
      </c>
      <c r="R133" s="174" t="str">
        <f t="shared" si="221"/>
        <v>нд</v>
      </c>
      <c r="S133" s="174" t="str">
        <f t="shared" si="222"/>
        <v>нд</v>
      </c>
      <c r="T133" s="31" t="s">
        <v>25</v>
      </c>
    </row>
    <row r="134" spans="1:20" s="64" customFormat="1" ht="31.5" customHeight="1" x14ac:dyDescent="0.25">
      <c r="A134" s="29" t="s">
        <v>286</v>
      </c>
      <c r="B134" s="30" t="s">
        <v>35</v>
      </c>
      <c r="C134" s="31" t="s">
        <v>36</v>
      </c>
      <c r="D134" s="35" t="s">
        <v>25</v>
      </c>
      <c r="E134" s="108" t="s">
        <v>25</v>
      </c>
      <c r="F134" s="35" t="s">
        <v>25</v>
      </c>
      <c r="G134" s="35" t="s">
        <v>25</v>
      </c>
      <c r="H134" s="138" t="s">
        <v>25</v>
      </c>
      <c r="I134" s="132" t="s">
        <v>25</v>
      </c>
      <c r="J134" s="35" t="s">
        <v>25</v>
      </c>
      <c r="K134" s="132" t="s">
        <v>25</v>
      </c>
      <c r="L134" s="35" t="s">
        <v>25</v>
      </c>
      <c r="M134" s="132" t="s">
        <v>25</v>
      </c>
      <c r="N134" s="165" t="str">
        <f t="shared" si="249"/>
        <v>нд</v>
      </c>
      <c r="O134" s="165" t="str">
        <f t="shared" si="250"/>
        <v>нд</v>
      </c>
      <c r="P134" s="165" t="str">
        <f t="shared" si="251"/>
        <v>нд</v>
      </c>
      <c r="Q134" s="165" t="str">
        <f t="shared" si="252"/>
        <v>нд</v>
      </c>
      <c r="R134" s="174" t="str">
        <f t="shared" si="221"/>
        <v>нд</v>
      </c>
      <c r="S134" s="174" t="str">
        <f t="shared" si="222"/>
        <v>нд</v>
      </c>
      <c r="T134" s="31" t="s">
        <v>25</v>
      </c>
    </row>
    <row r="135" spans="1:20" s="64" customFormat="1" ht="31.5" customHeight="1" x14ac:dyDescent="0.25">
      <c r="A135" s="29" t="s">
        <v>287</v>
      </c>
      <c r="B135" s="30" t="s">
        <v>37</v>
      </c>
      <c r="C135" s="35" t="s">
        <v>38</v>
      </c>
      <c r="D135" s="35" t="s">
        <v>25</v>
      </c>
      <c r="E135" s="108" t="s">
        <v>25</v>
      </c>
      <c r="F135" s="35" t="s">
        <v>25</v>
      </c>
      <c r="G135" s="35" t="s">
        <v>25</v>
      </c>
      <c r="H135" s="65" t="s">
        <v>25</v>
      </c>
      <c r="I135" s="65" t="s">
        <v>25</v>
      </c>
      <c r="J135" s="66" t="s">
        <v>25</v>
      </c>
      <c r="K135" s="65" t="s">
        <v>25</v>
      </c>
      <c r="L135" s="66" t="s">
        <v>25</v>
      </c>
      <c r="M135" s="65" t="s">
        <v>25</v>
      </c>
      <c r="N135" s="165" t="str">
        <f t="shared" si="249"/>
        <v>нд</v>
      </c>
      <c r="O135" s="165" t="str">
        <f t="shared" si="250"/>
        <v>нд</v>
      </c>
      <c r="P135" s="165" t="str">
        <f t="shared" si="251"/>
        <v>нд</v>
      </c>
      <c r="Q135" s="165" t="str">
        <f t="shared" si="252"/>
        <v>нд</v>
      </c>
      <c r="R135" s="174" t="str">
        <f t="shared" si="221"/>
        <v>нд</v>
      </c>
      <c r="S135" s="174" t="str">
        <f t="shared" si="222"/>
        <v>нд</v>
      </c>
      <c r="T135" s="35" t="s">
        <v>25</v>
      </c>
    </row>
    <row r="136" spans="1:20" s="64" customFormat="1" ht="31.5" customHeight="1" x14ac:dyDescent="0.25">
      <c r="A136" s="29" t="s">
        <v>288</v>
      </c>
      <c r="B136" s="30" t="s">
        <v>39</v>
      </c>
      <c r="C136" s="35" t="s">
        <v>40</v>
      </c>
      <c r="D136" s="35" t="s">
        <v>25</v>
      </c>
      <c r="E136" s="108" t="s">
        <v>25</v>
      </c>
      <c r="F136" s="35" t="s">
        <v>25</v>
      </c>
      <c r="G136" s="35" t="s">
        <v>25</v>
      </c>
      <c r="H136" s="65" t="s">
        <v>25</v>
      </c>
      <c r="I136" s="65" t="s">
        <v>25</v>
      </c>
      <c r="J136" s="66" t="s">
        <v>25</v>
      </c>
      <c r="K136" s="65" t="s">
        <v>25</v>
      </c>
      <c r="L136" s="66" t="s">
        <v>25</v>
      </c>
      <c r="M136" s="65" t="s">
        <v>25</v>
      </c>
      <c r="N136" s="165" t="str">
        <f t="shared" si="249"/>
        <v>нд</v>
      </c>
      <c r="O136" s="165" t="str">
        <f t="shared" si="250"/>
        <v>нд</v>
      </c>
      <c r="P136" s="165" t="str">
        <f t="shared" si="251"/>
        <v>нд</v>
      </c>
      <c r="Q136" s="165" t="str">
        <f t="shared" si="252"/>
        <v>нд</v>
      </c>
      <c r="R136" s="174" t="str">
        <f t="shared" si="221"/>
        <v>нд</v>
      </c>
      <c r="S136" s="174" t="str">
        <f t="shared" si="222"/>
        <v>нд</v>
      </c>
      <c r="T136" s="35" t="s">
        <v>25</v>
      </c>
    </row>
    <row r="137" spans="1:20" s="64" customFormat="1" x14ac:dyDescent="0.25">
      <c r="A137" s="29" t="s">
        <v>289</v>
      </c>
      <c r="B137" s="30" t="s">
        <v>41</v>
      </c>
      <c r="C137" s="35" t="s">
        <v>42</v>
      </c>
      <c r="D137" s="35" t="s">
        <v>25</v>
      </c>
      <c r="E137" s="108" t="s">
        <v>25</v>
      </c>
      <c r="F137" s="35" t="s">
        <v>25</v>
      </c>
      <c r="G137" s="35" t="s">
        <v>25</v>
      </c>
      <c r="H137" s="65" t="s">
        <v>25</v>
      </c>
      <c r="I137" s="65" t="s">
        <v>25</v>
      </c>
      <c r="J137" s="66" t="s">
        <v>25</v>
      </c>
      <c r="K137" s="65" t="s">
        <v>25</v>
      </c>
      <c r="L137" s="66" t="s">
        <v>25</v>
      </c>
      <c r="M137" s="65" t="s">
        <v>25</v>
      </c>
      <c r="N137" s="165" t="str">
        <f t="shared" si="249"/>
        <v>нд</v>
      </c>
      <c r="O137" s="165" t="str">
        <f t="shared" si="250"/>
        <v>нд</v>
      </c>
      <c r="P137" s="165" t="str">
        <f t="shared" si="251"/>
        <v>нд</v>
      </c>
      <c r="Q137" s="165" t="str">
        <f t="shared" si="252"/>
        <v>нд</v>
      </c>
      <c r="R137" s="174" t="str">
        <f t="shared" si="221"/>
        <v>нд</v>
      </c>
      <c r="S137" s="174" t="str">
        <f t="shared" si="222"/>
        <v>нд</v>
      </c>
      <c r="T137" s="35" t="s">
        <v>25</v>
      </c>
    </row>
    <row r="138" spans="1:20" s="64" customFormat="1" ht="45" customHeight="1" x14ac:dyDescent="0.25">
      <c r="A138" s="29" t="s">
        <v>290</v>
      </c>
      <c r="B138" s="30" t="s">
        <v>43</v>
      </c>
      <c r="C138" s="31" t="s">
        <v>44</v>
      </c>
      <c r="D138" s="35" t="s">
        <v>25</v>
      </c>
      <c r="E138" s="108" t="s">
        <v>25</v>
      </c>
      <c r="F138" s="35" t="s">
        <v>25</v>
      </c>
      <c r="G138" s="35" t="s">
        <v>25</v>
      </c>
      <c r="H138" s="65" t="s">
        <v>25</v>
      </c>
      <c r="I138" s="65" t="s">
        <v>25</v>
      </c>
      <c r="J138" s="66" t="s">
        <v>25</v>
      </c>
      <c r="K138" s="65" t="s">
        <v>25</v>
      </c>
      <c r="L138" s="66" t="s">
        <v>25</v>
      </c>
      <c r="M138" s="65" t="s">
        <v>25</v>
      </c>
      <c r="N138" s="165" t="str">
        <f t="shared" si="249"/>
        <v>нд</v>
      </c>
      <c r="O138" s="165" t="str">
        <f t="shared" si="250"/>
        <v>нд</v>
      </c>
      <c r="P138" s="165" t="str">
        <f t="shared" si="251"/>
        <v>нд</v>
      </c>
      <c r="Q138" s="165" t="str">
        <f t="shared" si="252"/>
        <v>нд</v>
      </c>
      <c r="R138" s="174" t="str">
        <f t="shared" si="221"/>
        <v>нд</v>
      </c>
      <c r="S138" s="174" t="str">
        <f t="shared" si="222"/>
        <v>нд</v>
      </c>
      <c r="T138" s="31" t="s">
        <v>25</v>
      </c>
    </row>
    <row r="139" spans="1:20" s="64" customFormat="1" ht="63" customHeight="1" x14ac:dyDescent="0.25">
      <c r="A139" s="29" t="s">
        <v>291</v>
      </c>
      <c r="B139" s="30" t="s">
        <v>45</v>
      </c>
      <c r="C139" s="35" t="s">
        <v>46</v>
      </c>
      <c r="D139" s="35" t="s">
        <v>25</v>
      </c>
      <c r="E139" s="108">
        <v>2.3649999999999998</v>
      </c>
      <c r="F139" s="35" t="s">
        <v>25</v>
      </c>
      <c r="G139" s="35">
        <v>2.3650000000000002</v>
      </c>
      <c r="H139" s="65" t="s">
        <v>25</v>
      </c>
      <c r="I139" s="65" t="s">
        <v>25</v>
      </c>
      <c r="J139" s="66" t="s">
        <v>25</v>
      </c>
      <c r="K139" s="65" t="s">
        <v>25</v>
      </c>
      <c r="L139" s="66" t="s">
        <v>25</v>
      </c>
      <c r="M139" s="65" t="s">
        <v>25</v>
      </c>
      <c r="N139" s="165" t="str">
        <f t="shared" si="249"/>
        <v>нд</v>
      </c>
      <c r="O139" s="165" t="str">
        <f t="shared" si="250"/>
        <v>нд</v>
      </c>
      <c r="P139" s="165" t="str">
        <f t="shared" si="251"/>
        <v>нд</v>
      </c>
      <c r="Q139" s="165" t="str">
        <f t="shared" si="252"/>
        <v>нд</v>
      </c>
      <c r="R139" s="174" t="str">
        <f t="shared" si="221"/>
        <v>нд</v>
      </c>
      <c r="S139" s="174" t="str">
        <f t="shared" si="222"/>
        <v>нд</v>
      </c>
      <c r="T139" s="35" t="s">
        <v>25</v>
      </c>
    </row>
    <row r="140" spans="1:20" s="64" customFormat="1" ht="47.25" customHeight="1" x14ac:dyDescent="0.25">
      <c r="A140" s="29" t="s">
        <v>292</v>
      </c>
      <c r="B140" s="30" t="s">
        <v>47</v>
      </c>
      <c r="C140" s="31" t="s">
        <v>48</v>
      </c>
      <c r="D140" s="35" t="s">
        <v>25</v>
      </c>
      <c r="E140" s="108">
        <v>1.2989999999999999</v>
      </c>
      <c r="F140" s="35" t="s">
        <v>25</v>
      </c>
      <c r="G140" s="35">
        <v>1.2989999999999999</v>
      </c>
      <c r="H140" s="65" t="s">
        <v>25</v>
      </c>
      <c r="I140" s="65" t="s">
        <v>25</v>
      </c>
      <c r="J140" s="66" t="s">
        <v>25</v>
      </c>
      <c r="K140" s="65" t="s">
        <v>25</v>
      </c>
      <c r="L140" s="66" t="s">
        <v>25</v>
      </c>
      <c r="M140" s="65" t="s">
        <v>25</v>
      </c>
      <c r="N140" s="165" t="str">
        <f t="shared" si="249"/>
        <v>нд</v>
      </c>
      <c r="O140" s="165" t="str">
        <f t="shared" si="250"/>
        <v>нд</v>
      </c>
      <c r="P140" s="165" t="str">
        <f t="shared" si="251"/>
        <v>нд</v>
      </c>
      <c r="Q140" s="165" t="str">
        <f t="shared" si="252"/>
        <v>нд</v>
      </c>
      <c r="R140" s="174" t="str">
        <f t="shared" si="221"/>
        <v>нд</v>
      </c>
      <c r="S140" s="174" t="str">
        <f t="shared" si="222"/>
        <v>нд</v>
      </c>
      <c r="T140" s="31" t="s">
        <v>25</v>
      </c>
    </row>
    <row r="141" spans="1:20" s="64" customFormat="1" ht="39" customHeight="1" x14ac:dyDescent="0.25">
      <c r="A141" s="29" t="s">
        <v>293</v>
      </c>
      <c r="B141" s="57" t="s">
        <v>50</v>
      </c>
      <c r="C141" s="31" t="s">
        <v>51</v>
      </c>
      <c r="D141" s="141" t="s">
        <v>25</v>
      </c>
      <c r="E141" s="143" t="s">
        <v>25</v>
      </c>
      <c r="F141" s="141" t="s">
        <v>25</v>
      </c>
      <c r="G141" s="161" t="s">
        <v>25</v>
      </c>
      <c r="H141" s="145" t="s">
        <v>25</v>
      </c>
      <c r="I141" s="145" t="s">
        <v>25</v>
      </c>
      <c r="J141" s="184" t="s">
        <v>25</v>
      </c>
      <c r="K141" s="145" t="s">
        <v>25</v>
      </c>
      <c r="L141" s="184" t="s">
        <v>25</v>
      </c>
      <c r="M141" s="145" t="s">
        <v>25</v>
      </c>
      <c r="N141" s="179" t="str">
        <f t="shared" ref="N141:N142" si="253">IF(SUM(H141)-SUM(L141)=0,"нд",SUM(H141)-SUM(L141))</f>
        <v>нд</v>
      </c>
      <c r="O141" s="179" t="str">
        <f t="shared" ref="O141:O142" si="254">IF(SUM(I141)-SUM(M141)=0,"нд",SUM(I141)-SUM(M141))</f>
        <v>нд</v>
      </c>
      <c r="P141" s="179" t="str">
        <f t="shared" ref="P141:P142" si="255">IF(SUM(L141)-SUM(J141)=0,"нд",SUM(L141)-SUM(J141))</f>
        <v>нд</v>
      </c>
      <c r="Q141" s="179" t="str">
        <f t="shared" ref="Q141:Q142" si="256">IF(SUM(M141)-SUM(K141)=0,"нд",SUM(M141)-SUM(K141))</f>
        <v>нд</v>
      </c>
      <c r="R141" s="177" t="str">
        <f t="shared" si="221"/>
        <v>нд</v>
      </c>
      <c r="S141" s="177" t="str">
        <f t="shared" si="222"/>
        <v>нд</v>
      </c>
      <c r="T141" s="140" t="s">
        <v>25</v>
      </c>
    </row>
    <row r="142" spans="1:20" s="64" customFormat="1" ht="43.5" customHeight="1" x14ac:dyDescent="0.25">
      <c r="A142" s="29" t="s">
        <v>294</v>
      </c>
      <c r="B142" s="57" t="s">
        <v>52</v>
      </c>
      <c r="C142" s="31" t="s">
        <v>295</v>
      </c>
      <c r="D142" s="142"/>
      <c r="E142" s="144"/>
      <c r="F142" s="142"/>
      <c r="G142" s="162"/>
      <c r="H142" s="146"/>
      <c r="I142" s="146"/>
      <c r="J142" s="185"/>
      <c r="K142" s="146"/>
      <c r="L142" s="185"/>
      <c r="M142" s="146"/>
      <c r="N142" s="180"/>
      <c r="O142" s="180"/>
      <c r="P142" s="180"/>
      <c r="Q142" s="180"/>
      <c r="R142" s="177" t="str">
        <f t="shared" si="221"/>
        <v>нд</v>
      </c>
      <c r="S142" s="177" t="str">
        <f t="shared" si="222"/>
        <v>нд</v>
      </c>
      <c r="T142" s="140"/>
    </row>
    <row r="143" spans="1:20" s="64" customFormat="1" ht="47.25" customHeight="1" x14ac:dyDescent="0.25">
      <c r="A143" s="29" t="s">
        <v>296</v>
      </c>
      <c r="B143" s="40" t="s">
        <v>297</v>
      </c>
      <c r="C143" s="31" t="s">
        <v>53</v>
      </c>
      <c r="D143" s="122" t="s">
        <v>25</v>
      </c>
      <c r="E143" s="108">
        <v>8.495000000000001</v>
      </c>
      <c r="F143" s="122" t="s">
        <v>25</v>
      </c>
      <c r="G143" s="69">
        <v>8.4949999999999992</v>
      </c>
      <c r="H143" s="65" t="s">
        <v>25</v>
      </c>
      <c r="I143" s="65" t="s">
        <v>25</v>
      </c>
      <c r="J143" s="66" t="s">
        <v>25</v>
      </c>
      <c r="K143" s="65" t="s">
        <v>25</v>
      </c>
      <c r="L143" s="66" t="s">
        <v>25</v>
      </c>
      <c r="M143" s="65" t="s">
        <v>25</v>
      </c>
      <c r="N143" s="165" t="str">
        <f t="shared" ref="N143:N149" si="257">IF(SUM(H143)-SUM(L143)=0,"нд",SUM(H143)-SUM(L143))</f>
        <v>нд</v>
      </c>
      <c r="O143" s="165" t="str">
        <f t="shared" ref="O143:O149" si="258">IF(SUM(I143)-SUM(M143)=0,"нд",SUM(I143)-SUM(M143))</f>
        <v>нд</v>
      </c>
      <c r="P143" s="165" t="str">
        <f t="shared" ref="P143:P149" si="259">IF(SUM(L143)-SUM(J143)=0,"нд",SUM(L143)-SUM(J143))</f>
        <v>нд</v>
      </c>
      <c r="Q143" s="165" t="str">
        <f t="shared" ref="Q143:Q149" si="260">IF(SUM(M143)-SUM(K143)=0,"нд",SUM(M143)-SUM(K143))</f>
        <v>нд</v>
      </c>
      <c r="R143" s="174" t="str">
        <f t="shared" si="221"/>
        <v>нд</v>
      </c>
      <c r="S143" s="174" t="str">
        <f t="shared" si="222"/>
        <v>нд</v>
      </c>
      <c r="T143" s="31" t="s">
        <v>25</v>
      </c>
    </row>
    <row r="144" spans="1:20" s="64" customFormat="1" ht="51.75" customHeight="1" x14ac:dyDescent="0.25">
      <c r="A144" s="29" t="s">
        <v>298</v>
      </c>
      <c r="B144" s="30" t="s">
        <v>299</v>
      </c>
      <c r="C144" s="31" t="s">
        <v>300</v>
      </c>
      <c r="D144" s="122" t="s">
        <v>25</v>
      </c>
      <c r="E144" s="108">
        <v>1.7250000000000001</v>
      </c>
      <c r="F144" s="122" t="s">
        <v>25</v>
      </c>
      <c r="G144" s="69">
        <v>1.7250000000000001</v>
      </c>
      <c r="H144" s="65" t="s">
        <v>25</v>
      </c>
      <c r="I144" s="65" t="s">
        <v>25</v>
      </c>
      <c r="J144" s="66" t="s">
        <v>25</v>
      </c>
      <c r="K144" s="65" t="s">
        <v>25</v>
      </c>
      <c r="L144" s="66" t="s">
        <v>25</v>
      </c>
      <c r="M144" s="65" t="s">
        <v>25</v>
      </c>
      <c r="N144" s="165" t="str">
        <f t="shared" si="257"/>
        <v>нд</v>
      </c>
      <c r="O144" s="165" t="str">
        <f t="shared" si="258"/>
        <v>нд</v>
      </c>
      <c r="P144" s="165" t="str">
        <f t="shared" si="259"/>
        <v>нд</v>
      </c>
      <c r="Q144" s="165" t="str">
        <f t="shared" si="260"/>
        <v>нд</v>
      </c>
      <c r="R144" s="174" t="str">
        <f t="shared" si="221"/>
        <v>нд</v>
      </c>
      <c r="S144" s="174" t="str">
        <f t="shared" si="222"/>
        <v>нд</v>
      </c>
      <c r="T144" s="31" t="s">
        <v>25</v>
      </c>
    </row>
    <row r="145" spans="1:20" s="64" customFormat="1" ht="54.75" customHeight="1" x14ac:dyDescent="0.25">
      <c r="A145" s="29" t="s">
        <v>301</v>
      </c>
      <c r="B145" s="30" t="s">
        <v>302</v>
      </c>
      <c r="C145" s="31" t="s">
        <v>303</v>
      </c>
      <c r="D145" s="122" t="s">
        <v>25</v>
      </c>
      <c r="E145" s="108">
        <v>1.526</v>
      </c>
      <c r="F145" s="122" t="s">
        <v>25</v>
      </c>
      <c r="G145" s="69">
        <v>1.526</v>
      </c>
      <c r="H145" s="65" t="s">
        <v>25</v>
      </c>
      <c r="I145" s="65" t="s">
        <v>25</v>
      </c>
      <c r="J145" s="66" t="s">
        <v>25</v>
      </c>
      <c r="K145" s="65" t="s">
        <v>25</v>
      </c>
      <c r="L145" s="66" t="s">
        <v>25</v>
      </c>
      <c r="M145" s="65" t="s">
        <v>25</v>
      </c>
      <c r="N145" s="165" t="str">
        <f t="shared" si="257"/>
        <v>нд</v>
      </c>
      <c r="O145" s="165" t="str">
        <f t="shared" si="258"/>
        <v>нд</v>
      </c>
      <c r="P145" s="165" t="str">
        <f t="shared" si="259"/>
        <v>нд</v>
      </c>
      <c r="Q145" s="165" t="str">
        <f t="shared" si="260"/>
        <v>нд</v>
      </c>
      <c r="R145" s="174" t="str">
        <f t="shared" si="221"/>
        <v>нд</v>
      </c>
      <c r="S145" s="174" t="str">
        <f t="shared" si="222"/>
        <v>нд</v>
      </c>
      <c r="T145" s="31" t="s">
        <v>25</v>
      </c>
    </row>
    <row r="146" spans="1:20" ht="53.25" customHeight="1" x14ac:dyDescent="0.25">
      <c r="A146" s="29" t="s">
        <v>384</v>
      </c>
      <c r="B146" s="30" t="s">
        <v>385</v>
      </c>
      <c r="C146" s="31" t="s">
        <v>464</v>
      </c>
      <c r="D146" s="34" t="s">
        <v>25</v>
      </c>
      <c r="E146" s="107">
        <v>4.3920000000000003</v>
      </c>
      <c r="F146" s="34" t="s">
        <v>25</v>
      </c>
      <c r="G146" s="70">
        <v>4.3920000000000003</v>
      </c>
      <c r="H146" s="65" t="s">
        <v>25</v>
      </c>
      <c r="I146" s="65" t="s">
        <v>25</v>
      </c>
      <c r="J146" s="66" t="s">
        <v>25</v>
      </c>
      <c r="K146" s="65" t="s">
        <v>25</v>
      </c>
      <c r="L146" s="66" t="s">
        <v>25</v>
      </c>
      <c r="M146" s="65" t="s">
        <v>25</v>
      </c>
      <c r="N146" s="165" t="str">
        <f t="shared" si="257"/>
        <v>нд</v>
      </c>
      <c r="O146" s="165" t="str">
        <f t="shared" si="258"/>
        <v>нд</v>
      </c>
      <c r="P146" s="165" t="str">
        <f t="shared" si="259"/>
        <v>нд</v>
      </c>
      <c r="Q146" s="165" t="str">
        <f t="shared" si="260"/>
        <v>нд</v>
      </c>
      <c r="R146" s="174" t="str">
        <f t="shared" si="221"/>
        <v>нд</v>
      </c>
      <c r="S146" s="174" t="str">
        <f t="shared" si="222"/>
        <v>нд</v>
      </c>
      <c r="T146" s="31" t="s">
        <v>25</v>
      </c>
    </row>
    <row r="147" spans="1:20" ht="66" customHeight="1" x14ac:dyDescent="0.25">
      <c r="A147" s="29" t="s">
        <v>440</v>
      </c>
      <c r="B147" s="30" t="s">
        <v>465</v>
      </c>
      <c r="C147" s="98" t="s">
        <v>441</v>
      </c>
      <c r="D147" s="34" t="s">
        <v>25</v>
      </c>
      <c r="E147" s="134" t="s">
        <v>25</v>
      </c>
      <c r="F147" s="34" t="s">
        <v>25</v>
      </c>
      <c r="G147" s="70" t="s">
        <v>25</v>
      </c>
      <c r="H147" s="65" t="s">
        <v>25</v>
      </c>
      <c r="I147" s="65" t="s">
        <v>25</v>
      </c>
      <c r="J147" s="66" t="s">
        <v>25</v>
      </c>
      <c r="K147" s="65" t="s">
        <v>25</v>
      </c>
      <c r="L147" s="66" t="s">
        <v>25</v>
      </c>
      <c r="M147" s="65" t="s">
        <v>25</v>
      </c>
      <c r="N147" s="165" t="str">
        <f t="shared" si="257"/>
        <v>нд</v>
      </c>
      <c r="O147" s="165" t="str">
        <f t="shared" si="258"/>
        <v>нд</v>
      </c>
      <c r="P147" s="165" t="str">
        <f t="shared" si="259"/>
        <v>нд</v>
      </c>
      <c r="Q147" s="165" t="str">
        <f t="shared" si="260"/>
        <v>нд</v>
      </c>
      <c r="R147" s="174" t="str">
        <f t="shared" si="221"/>
        <v>нд</v>
      </c>
      <c r="S147" s="174" t="str">
        <f t="shared" si="222"/>
        <v>нд</v>
      </c>
      <c r="T147" s="98" t="s">
        <v>25</v>
      </c>
    </row>
    <row r="148" spans="1:20" ht="47.25" customHeight="1" x14ac:dyDescent="0.25">
      <c r="A148" s="29" t="s">
        <v>442</v>
      </c>
      <c r="B148" s="30" t="s">
        <v>443</v>
      </c>
      <c r="C148" s="98" t="s">
        <v>466</v>
      </c>
      <c r="D148" s="34" t="s">
        <v>25</v>
      </c>
      <c r="E148" s="134">
        <v>6.3339999999999996</v>
      </c>
      <c r="F148" s="34" t="s">
        <v>25</v>
      </c>
      <c r="G148" s="70">
        <v>6.3339999999999996</v>
      </c>
      <c r="H148" s="65" t="s">
        <v>25</v>
      </c>
      <c r="I148" s="65" t="s">
        <v>25</v>
      </c>
      <c r="J148" s="66" t="s">
        <v>25</v>
      </c>
      <c r="K148" s="65" t="s">
        <v>25</v>
      </c>
      <c r="L148" s="66" t="s">
        <v>25</v>
      </c>
      <c r="M148" s="65" t="s">
        <v>25</v>
      </c>
      <c r="N148" s="165" t="str">
        <f t="shared" si="257"/>
        <v>нд</v>
      </c>
      <c r="O148" s="165" t="str">
        <f t="shared" si="258"/>
        <v>нд</v>
      </c>
      <c r="P148" s="165" t="str">
        <f t="shared" si="259"/>
        <v>нд</v>
      </c>
      <c r="Q148" s="165" t="str">
        <f t="shared" si="260"/>
        <v>нд</v>
      </c>
      <c r="R148" s="174" t="str">
        <f t="shared" si="221"/>
        <v>нд</v>
      </c>
      <c r="S148" s="174" t="str">
        <f t="shared" si="222"/>
        <v>нд</v>
      </c>
      <c r="T148" s="98" t="s">
        <v>25</v>
      </c>
    </row>
    <row r="149" spans="1:20" ht="31.5" x14ac:dyDescent="0.25">
      <c r="A149" s="79" t="s">
        <v>467</v>
      </c>
      <c r="B149" s="81" t="s">
        <v>468</v>
      </c>
      <c r="C149" s="82" t="s">
        <v>469</v>
      </c>
      <c r="D149" s="89" t="s">
        <v>25</v>
      </c>
      <c r="E149" s="126">
        <v>4.1140000000000008</v>
      </c>
      <c r="F149" s="89" t="s">
        <v>25</v>
      </c>
      <c r="G149" s="70">
        <v>4.1139999999999999</v>
      </c>
      <c r="H149" s="125">
        <v>1.4059999999999999</v>
      </c>
      <c r="I149" s="125">
        <v>4.1139999999999999</v>
      </c>
      <c r="J149" s="125">
        <v>1.4059999999999999</v>
      </c>
      <c r="K149" s="125">
        <v>4.1139999999999999</v>
      </c>
      <c r="L149" s="66" t="s">
        <v>25</v>
      </c>
      <c r="M149" s="132">
        <v>4.1520000000000001</v>
      </c>
      <c r="N149" s="165" t="s">
        <v>25</v>
      </c>
      <c r="O149" s="165" t="s">
        <v>25</v>
      </c>
      <c r="P149" s="165" t="s">
        <v>25</v>
      </c>
      <c r="Q149" s="165">
        <f>IF(SUM(M149)-SUM(K149)=0,"нд",SUM(M149)-SUM(K149))</f>
        <v>3.8000000000000256E-2</v>
      </c>
      <c r="R149" s="174" t="str">
        <f t="shared" ref="R149:S212" si="261">IF(NOT(IFERROR(ROUND((L149-J149)/J149*100,2),"нд")=0),IFERROR(ROUND((L149-J149)/J149*100,2),"нд"),"нд")</f>
        <v>нд</v>
      </c>
      <c r="S149" s="174">
        <f t="shared" si="261"/>
        <v>0.92</v>
      </c>
      <c r="T149" s="61" t="s">
        <v>473</v>
      </c>
    </row>
    <row r="150" spans="1:20" ht="47.25" customHeight="1" x14ac:dyDescent="0.25">
      <c r="A150" s="50" t="s">
        <v>304</v>
      </c>
      <c r="B150" s="51" t="s">
        <v>305</v>
      </c>
      <c r="C150" s="52" t="s">
        <v>24</v>
      </c>
      <c r="D150" s="52" t="str">
        <f t="shared" ref="D150:F150" si="262">IF(NOT(SUM(D151)=0),SUM(D151),"нд")</f>
        <v>нд</v>
      </c>
      <c r="E150" s="106" t="str">
        <f t="shared" ref="E150" si="263">IF(NOT(SUM(E151)=0),SUM(E151),"нд")</f>
        <v>нд</v>
      </c>
      <c r="F150" s="52" t="str">
        <f t="shared" si="262"/>
        <v>нд</v>
      </c>
      <c r="G150" s="52" t="str">
        <f t="shared" ref="G150:Q150" si="264">IF(NOT(SUM(G151)=0),SUM(G151),"нд")</f>
        <v>нд</v>
      </c>
      <c r="H150" s="106" t="str">
        <f t="shared" si="264"/>
        <v>нд</v>
      </c>
      <c r="I150" s="106" t="str">
        <f t="shared" si="264"/>
        <v>нд</v>
      </c>
      <c r="J150" s="52" t="str">
        <f t="shared" si="264"/>
        <v>нд</v>
      </c>
      <c r="K150" s="106" t="str">
        <f t="shared" si="264"/>
        <v>нд</v>
      </c>
      <c r="L150" s="52" t="str">
        <f t="shared" si="264"/>
        <v>нд</v>
      </c>
      <c r="M150" s="106" t="str">
        <f t="shared" si="264"/>
        <v>нд</v>
      </c>
      <c r="N150" s="106" t="str">
        <f t="shared" si="264"/>
        <v>нд</v>
      </c>
      <c r="O150" s="106" t="str">
        <f t="shared" si="264"/>
        <v>нд</v>
      </c>
      <c r="P150" s="106" t="str">
        <f t="shared" si="264"/>
        <v>нд</v>
      </c>
      <c r="Q150" s="106" t="str">
        <f t="shared" si="264"/>
        <v>нд</v>
      </c>
      <c r="R150" s="172" t="str">
        <f t="shared" ref="R149:R212" si="265">IF(NOT(IFERROR(ROUND((L150-J150)/J150*100,2),"нд")=0),IFERROR(ROUND((J150-J150)/J150*100,2),"нд"),"нд")</f>
        <v>нд</v>
      </c>
      <c r="S150" s="172" t="str">
        <f t="shared" si="261"/>
        <v>нд</v>
      </c>
      <c r="T150" s="52" t="s">
        <v>383</v>
      </c>
    </row>
    <row r="151" spans="1:20" ht="20.25" customHeight="1" x14ac:dyDescent="0.25">
      <c r="A151" s="41" t="s">
        <v>25</v>
      </c>
      <c r="B151" s="41" t="s">
        <v>25</v>
      </c>
      <c r="C151" s="41" t="s">
        <v>25</v>
      </c>
      <c r="D151" s="41" t="s">
        <v>25</v>
      </c>
      <c r="E151" s="110" t="s">
        <v>25</v>
      </c>
      <c r="F151" s="41" t="s">
        <v>25</v>
      </c>
      <c r="G151" s="41" t="s">
        <v>25</v>
      </c>
      <c r="H151" s="136" t="s">
        <v>25</v>
      </c>
      <c r="I151" s="136" t="s">
        <v>25</v>
      </c>
      <c r="J151" s="41" t="s">
        <v>25</v>
      </c>
      <c r="K151" s="136" t="s">
        <v>25</v>
      </c>
      <c r="L151" s="41" t="s">
        <v>25</v>
      </c>
      <c r="M151" s="136" t="s">
        <v>25</v>
      </c>
      <c r="N151" s="165" t="str">
        <f t="shared" ref="N151" si="266">IF(SUM(H151)-SUM(L151)=0,"нд",SUM(H151)-SUM(L151))</f>
        <v>нд</v>
      </c>
      <c r="O151" s="165" t="str">
        <f>IF(SUM(I151)-SUM(M151)=0,"нд",SUM(I151)-SUM(M151))</f>
        <v>нд</v>
      </c>
      <c r="P151" s="165" t="str">
        <f t="shared" ref="P151" si="267">IF(SUM(L151)-SUM(J151)=0,"нд",SUM(L151)-SUM(J151))</f>
        <v>нд</v>
      </c>
      <c r="Q151" s="165" t="str">
        <f>IF(SUM(M151)-SUM(K151)=0,"нд",SUM(M151)-SUM(K151))</f>
        <v>нд</v>
      </c>
      <c r="R151" s="174" t="str">
        <f t="shared" si="265"/>
        <v>нд</v>
      </c>
      <c r="S151" s="174" t="str">
        <f t="shared" si="261"/>
        <v>нд</v>
      </c>
      <c r="T151" s="41" t="s">
        <v>25</v>
      </c>
    </row>
    <row r="152" spans="1:20" ht="31.5" x14ac:dyDescent="0.25">
      <c r="A152" s="47" t="s">
        <v>306</v>
      </c>
      <c r="B152" s="48" t="s">
        <v>307</v>
      </c>
      <c r="C152" s="49" t="s">
        <v>24</v>
      </c>
      <c r="D152" s="120" t="str">
        <f t="shared" ref="D152:F152" si="268">IF(NOT(SUM(D153,D155,D157,D159,D161,D163,D166,D168)=0),SUM(D153,D155,D157,D159,D161,D163,D166,D168),"нд")</f>
        <v>нд</v>
      </c>
      <c r="E152" s="105">
        <f t="shared" ref="E152" si="269">IF(NOT(SUM(E153,E155,E157,E159,E161,E163,E166,E168)=0),SUM(E153,E155,E157,E159,E161,E163,E166,E168),"нд")</f>
        <v>6.843</v>
      </c>
      <c r="F152" s="120" t="str">
        <f t="shared" si="268"/>
        <v>нд</v>
      </c>
      <c r="G152" s="120">
        <f t="shared" ref="G152:Q152" si="270">IF(NOT(SUM(G153,G155,G157,G159,G161,G163,G166,G168)=0),SUM(G153,G155,G157,G159,G161,G163,G166,G168),"нд")</f>
        <v>6.843</v>
      </c>
      <c r="H152" s="105">
        <f t="shared" si="270"/>
        <v>0.78800000000000003</v>
      </c>
      <c r="I152" s="105">
        <f t="shared" si="270"/>
        <v>6.843</v>
      </c>
      <c r="J152" s="120">
        <f t="shared" si="270"/>
        <v>0.78800000000000003</v>
      </c>
      <c r="K152" s="105">
        <f t="shared" si="270"/>
        <v>6.843</v>
      </c>
      <c r="L152" s="120" t="str">
        <f t="shared" si="270"/>
        <v>нд</v>
      </c>
      <c r="M152" s="105">
        <f t="shared" si="270"/>
        <v>6.9289999999999994</v>
      </c>
      <c r="N152" s="105" t="str">
        <f t="shared" si="270"/>
        <v>нд</v>
      </c>
      <c r="O152" s="105" t="str">
        <f t="shared" si="270"/>
        <v>нд</v>
      </c>
      <c r="P152" s="105" t="str">
        <f t="shared" si="270"/>
        <v>нд</v>
      </c>
      <c r="Q152" s="105">
        <f t="shared" si="270"/>
        <v>8.599999999999941E-2</v>
      </c>
      <c r="R152" s="171" t="str">
        <f t="shared" si="261"/>
        <v>нд</v>
      </c>
      <c r="S152" s="171">
        <f t="shared" si="261"/>
        <v>1.26</v>
      </c>
      <c r="T152" s="49" t="s">
        <v>383</v>
      </c>
    </row>
    <row r="153" spans="1:20" ht="47.25" customHeight="1" x14ac:dyDescent="0.25">
      <c r="A153" s="50" t="s">
        <v>308</v>
      </c>
      <c r="B153" s="51" t="s">
        <v>309</v>
      </c>
      <c r="C153" s="52" t="s">
        <v>24</v>
      </c>
      <c r="D153" s="52" t="str">
        <f t="shared" ref="D153:F153" si="271">IF(NOT(SUM(D154)=0),SUM(D154),"нд")</f>
        <v>нд</v>
      </c>
      <c r="E153" s="106" t="str">
        <f t="shared" ref="E153" si="272">IF(NOT(SUM(E154)=0),SUM(E154),"нд")</f>
        <v>нд</v>
      </c>
      <c r="F153" s="52" t="str">
        <f t="shared" si="271"/>
        <v>нд</v>
      </c>
      <c r="G153" s="52" t="str">
        <f t="shared" ref="G153:Q153" si="273">IF(NOT(SUM(G154)=0),SUM(G154),"нд")</f>
        <v>нд</v>
      </c>
      <c r="H153" s="106" t="str">
        <f t="shared" si="273"/>
        <v>нд</v>
      </c>
      <c r="I153" s="106" t="str">
        <f t="shared" si="273"/>
        <v>нд</v>
      </c>
      <c r="J153" s="52" t="str">
        <f t="shared" si="273"/>
        <v>нд</v>
      </c>
      <c r="K153" s="106" t="str">
        <f t="shared" si="273"/>
        <v>нд</v>
      </c>
      <c r="L153" s="52" t="str">
        <f t="shared" si="273"/>
        <v>нд</v>
      </c>
      <c r="M153" s="106" t="str">
        <f t="shared" si="273"/>
        <v>нд</v>
      </c>
      <c r="N153" s="106" t="str">
        <f t="shared" si="273"/>
        <v>нд</v>
      </c>
      <c r="O153" s="106" t="str">
        <f t="shared" si="273"/>
        <v>нд</v>
      </c>
      <c r="P153" s="106" t="str">
        <f t="shared" si="273"/>
        <v>нд</v>
      </c>
      <c r="Q153" s="106" t="str">
        <f t="shared" si="273"/>
        <v>нд</v>
      </c>
      <c r="R153" s="172" t="str">
        <f t="shared" si="265"/>
        <v>нд</v>
      </c>
      <c r="S153" s="172" t="str">
        <f t="shared" si="261"/>
        <v>нд</v>
      </c>
      <c r="T153" s="52" t="s">
        <v>383</v>
      </c>
    </row>
    <row r="154" spans="1:20" x14ac:dyDescent="0.25">
      <c r="A154" s="41" t="s">
        <v>25</v>
      </c>
      <c r="B154" s="41" t="s">
        <v>25</v>
      </c>
      <c r="C154" s="41" t="s">
        <v>25</v>
      </c>
      <c r="D154" s="41" t="s">
        <v>25</v>
      </c>
      <c r="E154" s="110" t="s">
        <v>25</v>
      </c>
      <c r="F154" s="41" t="s">
        <v>25</v>
      </c>
      <c r="G154" s="41" t="s">
        <v>25</v>
      </c>
      <c r="H154" s="136" t="s">
        <v>25</v>
      </c>
      <c r="I154" s="136" t="s">
        <v>25</v>
      </c>
      <c r="J154" s="41" t="s">
        <v>25</v>
      </c>
      <c r="K154" s="136" t="s">
        <v>25</v>
      </c>
      <c r="L154" s="41" t="s">
        <v>25</v>
      </c>
      <c r="M154" s="136" t="s">
        <v>25</v>
      </c>
      <c r="N154" s="165" t="str">
        <f t="shared" ref="N154" si="274">IF(SUM(H154)-SUM(L154)=0,"нд",SUM(H154)-SUM(L154))</f>
        <v>нд</v>
      </c>
      <c r="O154" s="165" t="str">
        <f>IF(SUM(I154)-SUM(M154)=0,"нд",SUM(I154)-SUM(M154))</f>
        <v>нд</v>
      </c>
      <c r="P154" s="165" t="str">
        <f t="shared" ref="P154" si="275">IF(SUM(L154)-SUM(J154)=0,"нд",SUM(L154)-SUM(J154))</f>
        <v>нд</v>
      </c>
      <c r="Q154" s="165" t="str">
        <f>IF(SUM(M154)-SUM(K154)=0,"нд",SUM(M154)-SUM(K154))</f>
        <v>нд</v>
      </c>
      <c r="R154" s="174" t="str">
        <f t="shared" si="265"/>
        <v>нд</v>
      </c>
      <c r="S154" s="174" t="str">
        <f t="shared" si="261"/>
        <v>нд</v>
      </c>
      <c r="T154" s="41" t="s">
        <v>25</v>
      </c>
    </row>
    <row r="155" spans="1:20" ht="31.5" x14ac:dyDescent="0.25">
      <c r="A155" s="50" t="s">
        <v>310</v>
      </c>
      <c r="B155" s="51" t="s">
        <v>311</v>
      </c>
      <c r="C155" s="52" t="s">
        <v>24</v>
      </c>
      <c r="D155" s="52" t="str">
        <f t="shared" ref="D155:F155" si="276">IF(NOT(SUM(D156)=0),SUM(D156),"нд")</f>
        <v>нд</v>
      </c>
      <c r="E155" s="106" t="str">
        <f t="shared" ref="E155" si="277">IF(NOT(SUM(E156)=0),SUM(E156),"нд")</f>
        <v>нд</v>
      </c>
      <c r="F155" s="52" t="str">
        <f t="shared" si="276"/>
        <v>нд</v>
      </c>
      <c r="G155" s="52" t="str">
        <f t="shared" ref="G155:Q155" si="278">IF(NOT(SUM(G156)=0),SUM(G156),"нд")</f>
        <v>нд</v>
      </c>
      <c r="H155" s="106" t="str">
        <f t="shared" si="278"/>
        <v>нд</v>
      </c>
      <c r="I155" s="106" t="str">
        <f t="shared" si="278"/>
        <v>нд</v>
      </c>
      <c r="J155" s="52" t="str">
        <f t="shared" si="278"/>
        <v>нд</v>
      </c>
      <c r="K155" s="106" t="str">
        <f t="shared" si="278"/>
        <v>нд</v>
      </c>
      <c r="L155" s="52" t="str">
        <f t="shared" si="278"/>
        <v>нд</v>
      </c>
      <c r="M155" s="106" t="str">
        <f t="shared" si="278"/>
        <v>нд</v>
      </c>
      <c r="N155" s="106" t="str">
        <f t="shared" si="278"/>
        <v>нд</v>
      </c>
      <c r="O155" s="106" t="str">
        <f t="shared" si="278"/>
        <v>нд</v>
      </c>
      <c r="P155" s="106" t="str">
        <f t="shared" si="278"/>
        <v>нд</v>
      </c>
      <c r="Q155" s="106" t="str">
        <f t="shared" si="278"/>
        <v>нд</v>
      </c>
      <c r="R155" s="172" t="str">
        <f t="shared" si="265"/>
        <v>нд</v>
      </c>
      <c r="S155" s="172" t="str">
        <f t="shared" si="261"/>
        <v>нд</v>
      </c>
      <c r="T155" s="52" t="s">
        <v>383</v>
      </c>
    </row>
    <row r="156" spans="1:20" x14ac:dyDescent="0.25">
      <c r="A156" s="41" t="s">
        <v>25</v>
      </c>
      <c r="B156" s="41" t="s">
        <v>25</v>
      </c>
      <c r="C156" s="41" t="s">
        <v>25</v>
      </c>
      <c r="D156" s="41" t="s">
        <v>25</v>
      </c>
      <c r="E156" s="110" t="s">
        <v>25</v>
      </c>
      <c r="F156" s="41" t="s">
        <v>25</v>
      </c>
      <c r="G156" s="41" t="s">
        <v>25</v>
      </c>
      <c r="H156" s="136" t="s">
        <v>25</v>
      </c>
      <c r="I156" s="136" t="s">
        <v>25</v>
      </c>
      <c r="J156" s="41" t="s">
        <v>25</v>
      </c>
      <c r="K156" s="136" t="s">
        <v>25</v>
      </c>
      <c r="L156" s="41" t="s">
        <v>25</v>
      </c>
      <c r="M156" s="136" t="s">
        <v>25</v>
      </c>
      <c r="N156" s="165" t="str">
        <f t="shared" ref="N156" si="279">IF(SUM(H156)-SUM(L156)=0,"нд",SUM(H156)-SUM(L156))</f>
        <v>нд</v>
      </c>
      <c r="O156" s="165" t="str">
        <f>IF(SUM(I156)-SUM(M156)=0,"нд",SUM(I156)-SUM(M156))</f>
        <v>нд</v>
      </c>
      <c r="P156" s="165" t="str">
        <f t="shared" ref="P156" si="280">IF(SUM(L156)-SUM(J156)=0,"нд",SUM(L156)-SUM(J156))</f>
        <v>нд</v>
      </c>
      <c r="Q156" s="165" t="str">
        <f>IF(SUM(M156)-SUM(K156)=0,"нд",SUM(M156)-SUM(K156))</f>
        <v>нд</v>
      </c>
      <c r="R156" s="174" t="str">
        <f t="shared" si="265"/>
        <v>нд</v>
      </c>
      <c r="S156" s="174" t="str">
        <f t="shared" si="261"/>
        <v>нд</v>
      </c>
      <c r="T156" s="41" t="s">
        <v>25</v>
      </c>
    </row>
    <row r="157" spans="1:20" ht="47.25" customHeight="1" x14ac:dyDescent="0.25">
      <c r="A157" s="50" t="s">
        <v>312</v>
      </c>
      <c r="B157" s="51" t="s">
        <v>313</v>
      </c>
      <c r="C157" s="52" t="s">
        <v>24</v>
      </c>
      <c r="D157" s="52" t="str">
        <f t="shared" ref="D157:F157" si="281">IF(NOT(SUM(D158)=0),SUM(D158),"нд")</f>
        <v>нд</v>
      </c>
      <c r="E157" s="106" t="str">
        <f t="shared" ref="E157" si="282">IF(NOT(SUM(E158)=0),SUM(E158),"нд")</f>
        <v>нд</v>
      </c>
      <c r="F157" s="52" t="str">
        <f t="shared" si="281"/>
        <v>нд</v>
      </c>
      <c r="G157" s="52" t="str">
        <f t="shared" ref="G157:Q157" si="283">IF(NOT(SUM(G158)=0),SUM(G158),"нд")</f>
        <v>нд</v>
      </c>
      <c r="H157" s="106" t="str">
        <f t="shared" si="283"/>
        <v>нд</v>
      </c>
      <c r="I157" s="106" t="str">
        <f t="shared" si="283"/>
        <v>нд</v>
      </c>
      <c r="J157" s="52" t="str">
        <f t="shared" si="283"/>
        <v>нд</v>
      </c>
      <c r="K157" s="106" t="str">
        <f t="shared" si="283"/>
        <v>нд</v>
      </c>
      <c r="L157" s="52" t="str">
        <f t="shared" si="283"/>
        <v>нд</v>
      </c>
      <c r="M157" s="106" t="str">
        <f t="shared" si="283"/>
        <v>нд</v>
      </c>
      <c r="N157" s="106" t="str">
        <f t="shared" si="283"/>
        <v>нд</v>
      </c>
      <c r="O157" s="106" t="str">
        <f t="shared" si="283"/>
        <v>нд</v>
      </c>
      <c r="P157" s="106" t="str">
        <f t="shared" si="283"/>
        <v>нд</v>
      </c>
      <c r="Q157" s="106" t="str">
        <f t="shared" si="283"/>
        <v>нд</v>
      </c>
      <c r="R157" s="172" t="str">
        <f t="shared" si="265"/>
        <v>нд</v>
      </c>
      <c r="S157" s="172" t="str">
        <f t="shared" si="261"/>
        <v>нд</v>
      </c>
      <c r="T157" s="52" t="s">
        <v>383</v>
      </c>
    </row>
    <row r="158" spans="1:20" x14ac:dyDescent="0.25">
      <c r="A158" s="41" t="s">
        <v>25</v>
      </c>
      <c r="B158" s="41" t="s">
        <v>25</v>
      </c>
      <c r="C158" s="41" t="s">
        <v>25</v>
      </c>
      <c r="D158" s="41" t="s">
        <v>25</v>
      </c>
      <c r="E158" s="110" t="s">
        <v>25</v>
      </c>
      <c r="F158" s="41" t="s">
        <v>25</v>
      </c>
      <c r="G158" s="41" t="s">
        <v>25</v>
      </c>
      <c r="H158" s="136" t="s">
        <v>25</v>
      </c>
      <c r="I158" s="136" t="s">
        <v>25</v>
      </c>
      <c r="J158" s="41" t="s">
        <v>25</v>
      </c>
      <c r="K158" s="136" t="s">
        <v>25</v>
      </c>
      <c r="L158" s="41" t="s">
        <v>25</v>
      </c>
      <c r="M158" s="136" t="s">
        <v>25</v>
      </c>
      <c r="N158" s="165" t="str">
        <f t="shared" ref="N158" si="284">IF(SUM(H158)-SUM(L158)=0,"нд",SUM(H158)-SUM(L158))</f>
        <v>нд</v>
      </c>
      <c r="O158" s="165" t="str">
        <f>IF(SUM(I158)-SUM(M158)=0,"нд",SUM(I158)-SUM(M158))</f>
        <v>нд</v>
      </c>
      <c r="P158" s="165" t="str">
        <f t="shared" ref="P158" si="285">IF(SUM(L158)-SUM(J158)=0,"нд",SUM(L158)-SUM(J158))</f>
        <v>нд</v>
      </c>
      <c r="Q158" s="165" t="str">
        <f>IF(SUM(M158)-SUM(K158)=0,"нд",SUM(M158)-SUM(K158))</f>
        <v>нд</v>
      </c>
      <c r="R158" s="174" t="str">
        <f t="shared" si="265"/>
        <v>нд</v>
      </c>
      <c r="S158" s="174" t="str">
        <f t="shared" si="261"/>
        <v>нд</v>
      </c>
      <c r="T158" s="41" t="s">
        <v>25</v>
      </c>
    </row>
    <row r="159" spans="1:20" ht="54" customHeight="1" x14ac:dyDescent="0.25">
      <c r="A159" s="50" t="s">
        <v>314</v>
      </c>
      <c r="B159" s="51" t="s">
        <v>315</v>
      </c>
      <c r="C159" s="52" t="s">
        <v>24</v>
      </c>
      <c r="D159" s="52" t="str">
        <f t="shared" ref="D159:F159" si="286">IF(NOT(SUM(D160)=0),SUM(D160),"нд")</f>
        <v>нд</v>
      </c>
      <c r="E159" s="106" t="str">
        <f t="shared" ref="E159" si="287">IF(NOT(SUM(E160)=0),SUM(E160),"нд")</f>
        <v>нд</v>
      </c>
      <c r="F159" s="52" t="str">
        <f t="shared" si="286"/>
        <v>нд</v>
      </c>
      <c r="G159" s="52" t="str">
        <f t="shared" ref="G159:Q159" si="288">IF(NOT(SUM(G160)=0),SUM(G160),"нд")</f>
        <v>нд</v>
      </c>
      <c r="H159" s="106" t="str">
        <f t="shared" si="288"/>
        <v>нд</v>
      </c>
      <c r="I159" s="106" t="str">
        <f t="shared" si="288"/>
        <v>нд</v>
      </c>
      <c r="J159" s="52" t="str">
        <f t="shared" si="288"/>
        <v>нд</v>
      </c>
      <c r="K159" s="106" t="str">
        <f t="shared" si="288"/>
        <v>нд</v>
      </c>
      <c r="L159" s="52" t="str">
        <f t="shared" si="288"/>
        <v>нд</v>
      </c>
      <c r="M159" s="106" t="str">
        <f t="shared" si="288"/>
        <v>нд</v>
      </c>
      <c r="N159" s="106" t="str">
        <f t="shared" si="288"/>
        <v>нд</v>
      </c>
      <c r="O159" s="106" t="str">
        <f t="shared" si="288"/>
        <v>нд</v>
      </c>
      <c r="P159" s="106" t="str">
        <f t="shared" si="288"/>
        <v>нд</v>
      </c>
      <c r="Q159" s="106" t="str">
        <f t="shared" si="288"/>
        <v>нд</v>
      </c>
      <c r="R159" s="172" t="str">
        <f t="shared" si="265"/>
        <v>нд</v>
      </c>
      <c r="S159" s="172" t="str">
        <f t="shared" si="261"/>
        <v>нд</v>
      </c>
      <c r="T159" s="52" t="s">
        <v>383</v>
      </c>
    </row>
    <row r="160" spans="1:20" x14ac:dyDescent="0.25">
      <c r="A160" s="41" t="s">
        <v>25</v>
      </c>
      <c r="B160" s="41" t="s">
        <v>25</v>
      </c>
      <c r="C160" s="41" t="s">
        <v>25</v>
      </c>
      <c r="D160" s="41" t="s">
        <v>25</v>
      </c>
      <c r="E160" s="110" t="s">
        <v>25</v>
      </c>
      <c r="F160" s="41" t="s">
        <v>25</v>
      </c>
      <c r="G160" s="41" t="s">
        <v>25</v>
      </c>
      <c r="H160" s="136" t="s">
        <v>25</v>
      </c>
      <c r="I160" s="136" t="s">
        <v>25</v>
      </c>
      <c r="J160" s="41" t="s">
        <v>25</v>
      </c>
      <c r="K160" s="136" t="s">
        <v>25</v>
      </c>
      <c r="L160" s="41" t="s">
        <v>25</v>
      </c>
      <c r="M160" s="136" t="s">
        <v>25</v>
      </c>
      <c r="N160" s="165" t="str">
        <f t="shared" ref="N160" si="289">IF(SUM(H160)-SUM(L160)=0,"нд",SUM(H160)-SUM(L160))</f>
        <v>нд</v>
      </c>
      <c r="O160" s="165" t="str">
        <f>IF(SUM(I160)-SUM(M160)=0,"нд",SUM(I160)-SUM(M160))</f>
        <v>нд</v>
      </c>
      <c r="P160" s="165" t="str">
        <f t="shared" ref="P160" si="290">IF(SUM(L160)-SUM(J160)=0,"нд",SUM(L160)-SUM(J160))</f>
        <v>нд</v>
      </c>
      <c r="Q160" s="165" t="str">
        <f>IF(SUM(M160)-SUM(K160)=0,"нд",SUM(M160)-SUM(K160))</f>
        <v>нд</v>
      </c>
      <c r="R160" s="174" t="str">
        <f t="shared" si="265"/>
        <v>нд</v>
      </c>
      <c r="S160" s="174" t="str">
        <f t="shared" si="261"/>
        <v>нд</v>
      </c>
      <c r="T160" s="41" t="s">
        <v>25</v>
      </c>
    </row>
    <row r="161" spans="1:20" ht="45.75" customHeight="1" x14ac:dyDescent="0.25">
      <c r="A161" s="50" t="s">
        <v>316</v>
      </c>
      <c r="B161" s="51" t="s">
        <v>317</v>
      </c>
      <c r="C161" s="52" t="s">
        <v>24</v>
      </c>
      <c r="D161" s="52" t="str">
        <f t="shared" ref="D161:F161" si="291">IF(NOT(SUM(D162)=0),SUM(D162),"нд")</f>
        <v>нд</v>
      </c>
      <c r="E161" s="106" t="str">
        <f t="shared" ref="E161" si="292">IF(NOT(SUM(E162)=0),SUM(E162),"нд")</f>
        <v>нд</v>
      </c>
      <c r="F161" s="52" t="str">
        <f t="shared" si="291"/>
        <v>нд</v>
      </c>
      <c r="G161" s="52" t="str">
        <f t="shared" ref="G161:Q161" si="293">IF(NOT(SUM(G162)=0),SUM(G162),"нд")</f>
        <v>нд</v>
      </c>
      <c r="H161" s="106" t="str">
        <f t="shared" si="293"/>
        <v>нд</v>
      </c>
      <c r="I161" s="106" t="str">
        <f t="shared" si="293"/>
        <v>нд</v>
      </c>
      <c r="J161" s="52" t="str">
        <f t="shared" si="293"/>
        <v>нд</v>
      </c>
      <c r="K161" s="106" t="str">
        <f t="shared" si="293"/>
        <v>нд</v>
      </c>
      <c r="L161" s="52" t="str">
        <f t="shared" si="293"/>
        <v>нд</v>
      </c>
      <c r="M161" s="106" t="str">
        <f t="shared" si="293"/>
        <v>нд</v>
      </c>
      <c r="N161" s="106" t="str">
        <f t="shared" si="293"/>
        <v>нд</v>
      </c>
      <c r="O161" s="106" t="str">
        <f t="shared" si="293"/>
        <v>нд</v>
      </c>
      <c r="P161" s="106" t="str">
        <f t="shared" si="293"/>
        <v>нд</v>
      </c>
      <c r="Q161" s="106" t="str">
        <f t="shared" si="293"/>
        <v>нд</v>
      </c>
      <c r="R161" s="172" t="str">
        <f t="shared" si="265"/>
        <v>нд</v>
      </c>
      <c r="S161" s="172" t="str">
        <f t="shared" si="261"/>
        <v>нд</v>
      </c>
      <c r="T161" s="52" t="s">
        <v>383</v>
      </c>
    </row>
    <row r="162" spans="1:20" ht="18.75" customHeight="1" x14ac:dyDescent="0.25">
      <c r="A162" s="41" t="s">
        <v>25</v>
      </c>
      <c r="B162" s="41" t="s">
        <v>25</v>
      </c>
      <c r="C162" s="41" t="s">
        <v>25</v>
      </c>
      <c r="D162" s="41" t="s">
        <v>25</v>
      </c>
      <c r="E162" s="110" t="s">
        <v>25</v>
      </c>
      <c r="F162" s="41" t="s">
        <v>25</v>
      </c>
      <c r="G162" s="41" t="s">
        <v>25</v>
      </c>
      <c r="H162" s="136" t="s">
        <v>25</v>
      </c>
      <c r="I162" s="136" t="s">
        <v>25</v>
      </c>
      <c r="J162" s="41" t="s">
        <v>25</v>
      </c>
      <c r="K162" s="136" t="s">
        <v>25</v>
      </c>
      <c r="L162" s="41" t="s">
        <v>25</v>
      </c>
      <c r="M162" s="136" t="s">
        <v>25</v>
      </c>
      <c r="N162" s="165" t="str">
        <f t="shared" ref="N162" si="294">IF(SUM(H162)-SUM(L162)=0,"нд",SUM(H162)-SUM(L162))</f>
        <v>нд</v>
      </c>
      <c r="O162" s="165" t="str">
        <f>IF(SUM(I162)-SUM(M162)=0,"нд",SUM(I162)-SUM(M162))</f>
        <v>нд</v>
      </c>
      <c r="P162" s="165" t="str">
        <f t="shared" ref="P162" si="295">IF(SUM(L162)-SUM(J162)=0,"нд",SUM(L162)-SUM(J162))</f>
        <v>нд</v>
      </c>
      <c r="Q162" s="165" t="str">
        <f>IF(SUM(M162)-SUM(K162)=0,"нд",SUM(M162)-SUM(K162))</f>
        <v>нд</v>
      </c>
      <c r="R162" s="174" t="str">
        <f t="shared" si="265"/>
        <v>нд</v>
      </c>
      <c r="S162" s="174" t="str">
        <f t="shared" si="261"/>
        <v>нд</v>
      </c>
      <c r="T162" s="41" t="s">
        <v>25</v>
      </c>
    </row>
    <row r="163" spans="1:20" ht="43.5" customHeight="1" x14ac:dyDescent="0.25">
      <c r="A163" s="83" t="s">
        <v>318</v>
      </c>
      <c r="B163" s="84" t="s">
        <v>319</v>
      </c>
      <c r="C163" s="85" t="s">
        <v>24</v>
      </c>
      <c r="D163" s="85" t="str">
        <f t="shared" ref="D163:F163" si="296">IF(NOT(SUM(D164)=0),SUM(D164),"нд")</f>
        <v>нд</v>
      </c>
      <c r="E163" s="114">
        <f t="shared" ref="E163" si="297">IF(NOT(SUM(E164)=0),SUM(E164),"нд")</f>
        <v>6.843</v>
      </c>
      <c r="F163" s="85" t="str">
        <f t="shared" si="296"/>
        <v>нд</v>
      </c>
      <c r="G163" s="52">
        <f t="shared" ref="G163:Q164" si="298">IF(NOT(SUM(G164)=0),SUM(G164),"нд")</f>
        <v>6.843</v>
      </c>
      <c r="H163" s="114">
        <f t="shared" si="298"/>
        <v>0.78800000000000003</v>
      </c>
      <c r="I163" s="114">
        <f t="shared" si="298"/>
        <v>6.843</v>
      </c>
      <c r="J163" s="85">
        <f t="shared" si="298"/>
        <v>0.78800000000000003</v>
      </c>
      <c r="K163" s="114">
        <f t="shared" si="298"/>
        <v>6.843</v>
      </c>
      <c r="L163" s="85" t="str">
        <f t="shared" si="298"/>
        <v>нд</v>
      </c>
      <c r="M163" s="114">
        <f t="shared" si="298"/>
        <v>6.9289999999999994</v>
      </c>
      <c r="N163" s="114" t="str">
        <f t="shared" si="298"/>
        <v>нд</v>
      </c>
      <c r="O163" s="114" t="str">
        <f t="shared" si="298"/>
        <v>нд</v>
      </c>
      <c r="P163" s="114" t="str">
        <f t="shared" si="298"/>
        <v>нд</v>
      </c>
      <c r="Q163" s="114">
        <f t="shared" si="298"/>
        <v>8.599999999999941E-2</v>
      </c>
      <c r="R163" s="172" t="str">
        <f>IF(NOT(IFERROR(ROUND((L163-J163)/J163*100,2),"нд")=0),IFERROR(ROUND((L163-J163)/J163*100,2),"нд"),"нд")</f>
        <v>нд</v>
      </c>
      <c r="S163" s="172">
        <f t="shared" si="261"/>
        <v>1.26</v>
      </c>
      <c r="T163" s="85" t="s">
        <v>383</v>
      </c>
    </row>
    <row r="164" spans="1:20" ht="27" customHeight="1" x14ac:dyDescent="0.25">
      <c r="A164" s="58" t="s">
        <v>386</v>
      </c>
      <c r="B164" s="27" t="s">
        <v>30</v>
      </c>
      <c r="C164" s="22" t="s">
        <v>24</v>
      </c>
      <c r="D164" s="22" t="str">
        <f t="shared" ref="D164:F164" si="299">IF(NOT(SUM(D165)=0),SUM(D165),"нд")</f>
        <v>нд</v>
      </c>
      <c r="E164" s="112">
        <f t="shared" ref="E164" si="300">IF(NOT(SUM(E165)=0),SUM(E165),"нд")</f>
        <v>6.843</v>
      </c>
      <c r="F164" s="22" t="str">
        <f t="shared" si="299"/>
        <v>нд</v>
      </c>
      <c r="G164" s="22">
        <f t="shared" si="298"/>
        <v>6.843</v>
      </c>
      <c r="H164" s="112">
        <f t="shared" si="298"/>
        <v>0.78800000000000003</v>
      </c>
      <c r="I164" s="112">
        <f t="shared" si="298"/>
        <v>6.843</v>
      </c>
      <c r="J164" s="22">
        <f t="shared" si="298"/>
        <v>0.78800000000000003</v>
      </c>
      <c r="K164" s="112">
        <f t="shared" si="298"/>
        <v>6.843</v>
      </c>
      <c r="L164" s="22" t="str">
        <f t="shared" si="298"/>
        <v>нд</v>
      </c>
      <c r="M164" s="112">
        <f t="shared" si="298"/>
        <v>6.9289999999999994</v>
      </c>
      <c r="N164" s="112" t="str">
        <f t="shared" si="298"/>
        <v>нд</v>
      </c>
      <c r="O164" s="112" t="str">
        <f t="shared" si="298"/>
        <v>нд</v>
      </c>
      <c r="P164" s="112" t="str">
        <f t="shared" si="298"/>
        <v>нд</v>
      </c>
      <c r="Q164" s="112">
        <f t="shared" si="298"/>
        <v>8.599999999999941E-2</v>
      </c>
      <c r="R164" s="167" t="str">
        <f>IF(NOT(IFERROR(ROUND((L164-J164)/J164*100,2),"нд")=0),IFERROR(ROUND((L164-J164)/J164*100,2),"нд"),"нд")</f>
        <v>нд</v>
      </c>
      <c r="S164" s="167">
        <f>IF(NOT(IFERROR(ROUND((M164-K164)/K164*100,2),"нд")=0),IFERROR(ROUND((M164-K164)/K164*100,2),"нд"),"нд")</f>
        <v>1.26</v>
      </c>
      <c r="T164" s="22" t="s">
        <v>383</v>
      </c>
    </row>
    <row r="165" spans="1:20" s="64" customFormat="1" ht="47.25" x14ac:dyDescent="0.25">
      <c r="A165" s="86" t="s">
        <v>387</v>
      </c>
      <c r="B165" s="87" t="s">
        <v>388</v>
      </c>
      <c r="C165" s="86" t="s">
        <v>470</v>
      </c>
      <c r="D165" s="92" t="s">
        <v>25</v>
      </c>
      <c r="E165" s="69">
        <v>6.843</v>
      </c>
      <c r="F165" s="92" t="s">
        <v>25</v>
      </c>
      <c r="G165" s="35">
        <v>6.843</v>
      </c>
      <c r="H165" s="66">
        <v>0.78800000000000003</v>
      </c>
      <c r="I165" s="66">
        <v>6.843</v>
      </c>
      <c r="J165" s="63">
        <v>0.78800000000000003</v>
      </c>
      <c r="K165" s="34">
        <v>6.843</v>
      </c>
      <c r="L165" s="63" t="s">
        <v>25</v>
      </c>
      <c r="M165" s="62">
        <v>6.9289999999999994</v>
      </c>
      <c r="N165" s="165" t="s">
        <v>25</v>
      </c>
      <c r="O165" s="165" t="s">
        <v>25</v>
      </c>
      <c r="P165" s="165" t="s">
        <v>25</v>
      </c>
      <c r="Q165" s="165">
        <f>IF(SUM(M165)-SUM(K165)=0,"нд",SUM(M165)-SUM(K165))</f>
        <v>8.599999999999941E-2</v>
      </c>
      <c r="R165" s="174" t="s">
        <v>25</v>
      </c>
      <c r="S165" s="174">
        <f t="shared" si="261"/>
        <v>1.26</v>
      </c>
      <c r="T165" s="61" t="s">
        <v>474</v>
      </c>
    </row>
    <row r="166" spans="1:20" ht="47.25" customHeight="1" x14ac:dyDescent="0.25">
      <c r="A166" s="50" t="s">
        <v>320</v>
      </c>
      <c r="B166" s="51" t="s">
        <v>321</v>
      </c>
      <c r="C166" s="52" t="s">
        <v>24</v>
      </c>
      <c r="D166" s="52" t="str">
        <f t="shared" ref="D166:F166" si="301">IF(NOT(SUM(D167)=0),SUM(D167),"нд")</f>
        <v>нд</v>
      </c>
      <c r="E166" s="106" t="str">
        <f t="shared" ref="E166" si="302">IF(NOT(SUM(E167)=0),SUM(E167),"нд")</f>
        <v>нд</v>
      </c>
      <c r="F166" s="52" t="str">
        <f t="shared" si="301"/>
        <v>нд</v>
      </c>
      <c r="G166" s="52" t="str">
        <f t="shared" ref="G166:Q166" si="303">IF(NOT(SUM(G167)=0),SUM(G167),"нд")</f>
        <v>нд</v>
      </c>
      <c r="H166" s="106" t="str">
        <f t="shared" si="303"/>
        <v>нд</v>
      </c>
      <c r="I166" s="106" t="str">
        <f t="shared" si="303"/>
        <v>нд</v>
      </c>
      <c r="J166" s="52" t="str">
        <f t="shared" si="303"/>
        <v>нд</v>
      </c>
      <c r="K166" s="106" t="str">
        <f t="shared" si="303"/>
        <v>нд</v>
      </c>
      <c r="L166" s="52" t="str">
        <f t="shared" si="303"/>
        <v>нд</v>
      </c>
      <c r="M166" s="106" t="str">
        <f t="shared" si="303"/>
        <v>нд</v>
      </c>
      <c r="N166" s="106" t="str">
        <f t="shared" si="303"/>
        <v>нд</v>
      </c>
      <c r="O166" s="106" t="str">
        <f t="shared" si="303"/>
        <v>нд</v>
      </c>
      <c r="P166" s="106" t="str">
        <f t="shared" si="303"/>
        <v>нд</v>
      </c>
      <c r="Q166" s="106" t="str">
        <f t="shared" si="303"/>
        <v>нд</v>
      </c>
      <c r="R166" s="172" t="str">
        <f t="shared" si="265"/>
        <v>нд</v>
      </c>
      <c r="S166" s="172" t="str">
        <f t="shared" si="261"/>
        <v>нд</v>
      </c>
      <c r="T166" s="52" t="s">
        <v>383</v>
      </c>
    </row>
    <row r="167" spans="1:20" x14ac:dyDescent="0.25">
      <c r="A167" s="41" t="s">
        <v>25</v>
      </c>
      <c r="B167" s="41" t="s">
        <v>25</v>
      </c>
      <c r="C167" s="41" t="s">
        <v>25</v>
      </c>
      <c r="D167" s="41" t="s">
        <v>25</v>
      </c>
      <c r="E167" s="110" t="s">
        <v>25</v>
      </c>
      <c r="F167" s="41" t="s">
        <v>25</v>
      </c>
      <c r="G167" s="41" t="s">
        <v>25</v>
      </c>
      <c r="H167" s="136" t="s">
        <v>25</v>
      </c>
      <c r="I167" s="136" t="s">
        <v>25</v>
      </c>
      <c r="J167" s="41" t="s">
        <v>25</v>
      </c>
      <c r="K167" s="136" t="s">
        <v>25</v>
      </c>
      <c r="L167" s="41" t="s">
        <v>25</v>
      </c>
      <c r="M167" s="136" t="s">
        <v>25</v>
      </c>
      <c r="N167" s="165" t="str">
        <f t="shared" ref="N167" si="304">IF(SUM(H167)-SUM(L167)=0,"нд",SUM(H167)-SUM(L167))</f>
        <v>нд</v>
      </c>
      <c r="O167" s="165" t="str">
        <f>IF(SUM(I167)-SUM(M167)=0,"нд",SUM(I167)-SUM(M167))</f>
        <v>нд</v>
      </c>
      <c r="P167" s="165" t="str">
        <f t="shared" ref="P167" si="305">IF(SUM(L167)-SUM(J167)=0,"нд",SUM(L167)-SUM(J167))</f>
        <v>нд</v>
      </c>
      <c r="Q167" s="165" t="str">
        <f>IF(SUM(M167)-SUM(K167)=0,"нд",SUM(M167)-SUM(K167))</f>
        <v>нд</v>
      </c>
      <c r="R167" s="174" t="str">
        <f t="shared" si="265"/>
        <v>нд</v>
      </c>
      <c r="S167" s="174" t="str">
        <f t="shared" si="261"/>
        <v>нд</v>
      </c>
      <c r="T167" s="41" t="s">
        <v>25</v>
      </c>
    </row>
    <row r="168" spans="1:20" ht="49.5" customHeight="1" x14ac:dyDescent="0.25">
      <c r="A168" s="50" t="s">
        <v>322</v>
      </c>
      <c r="B168" s="51" t="s">
        <v>323</v>
      </c>
      <c r="C168" s="52" t="s">
        <v>24</v>
      </c>
      <c r="D168" s="52" t="str">
        <f t="shared" ref="D168:F168" si="306">IF(NOT(SUM(D169)=0),SUM(D169),"нд")</f>
        <v>нд</v>
      </c>
      <c r="E168" s="106" t="str">
        <f t="shared" ref="E168" si="307">IF(NOT(SUM(E169)=0),SUM(E169),"нд")</f>
        <v>нд</v>
      </c>
      <c r="F168" s="52" t="str">
        <f t="shared" si="306"/>
        <v>нд</v>
      </c>
      <c r="G168" s="52" t="str">
        <f t="shared" ref="G168" si="308">IF(NOT(SUM(G169)=0),SUM(G169),"нд")</f>
        <v>нд</v>
      </c>
      <c r="H168" s="106" t="str">
        <f t="shared" ref="H168:Q168" si="309">IF(NOT(SUM(H169)=0),SUM(H169),"нд")</f>
        <v>нд</v>
      </c>
      <c r="I168" s="106" t="str">
        <f t="shared" si="309"/>
        <v>нд</v>
      </c>
      <c r="J168" s="52" t="str">
        <f t="shared" si="309"/>
        <v>нд</v>
      </c>
      <c r="K168" s="106" t="str">
        <f t="shared" si="309"/>
        <v>нд</v>
      </c>
      <c r="L168" s="52" t="str">
        <f t="shared" si="309"/>
        <v>нд</v>
      </c>
      <c r="M168" s="106" t="str">
        <f t="shared" si="309"/>
        <v>нд</v>
      </c>
      <c r="N168" s="106" t="str">
        <f t="shared" si="309"/>
        <v>нд</v>
      </c>
      <c r="O168" s="106" t="str">
        <f t="shared" si="309"/>
        <v>нд</v>
      </c>
      <c r="P168" s="106" t="str">
        <f t="shared" si="309"/>
        <v>нд</v>
      </c>
      <c r="Q168" s="106" t="str">
        <f t="shared" si="309"/>
        <v>нд</v>
      </c>
      <c r="R168" s="172" t="str">
        <f t="shared" si="265"/>
        <v>нд</v>
      </c>
      <c r="S168" s="172" t="str">
        <f t="shared" si="261"/>
        <v>нд</v>
      </c>
      <c r="T168" s="52" t="s">
        <v>383</v>
      </c>
    </row>
    <row r="169" spans="1:20" x14ac:dyDescent="0.25">
      <c r="A169" s="41" t="s">
        <v>25</v>
      </c>
      <c r="B169" s="41" t="s">
        <v>25</v>
      </c>
      <c r="C169" s="41" t="s">
        <v>25</v>
      </c>
      <c r="D169" s="41" t="s">
        <v>25</v>
      </c>
      <c r="E169" s="110" t="s">
        <v>25</v>
      </c>
      <c r="F169" s="41" t="s">
        <v>25</v>
      </c>
      <c r="G169" s="41" t="s">
        <v>25</v>
      </c>
      <c r="H169" s="136" t="s">
        <v>25</v>
      </c>
      <c r="I169" s="136" t="s">
        <v>25</v>
      </c>
      <c r="J169" s="41" t="s">
        <v>25</v>
      </c>
      <c r="K169" s="136" t="s">
        <v>25</v>
      </c>
      <c r="L169" s="41" t="s">
        <v>25</v>
      </c>
      <c r="M169" s="136" t="s">
        <v>25</v>
      </c>
      <c r="N169" s="165" t="str">
        <f t="shared" ref="N169" si="310">IF(SUM(H169)-SUM(L169)=0,"нд",SUM(H169)-SUM(L169))</f>
        <v>нд</v>
      </c>
      <c r="O169" s="165" t="str">
        <f>IF(SUM(I169)-SUM(M169)=0,"нд",SUM(I169)-SUM(M169))</f>
        <v>нд</v>
      </c>
      <c r="P169" s="165" t="str">
        <f t="shared" ref="P169" si="311">IF(SUM(L169)-SUM(J169)=0,"нд",SUM(L169)-SUM(J169))</f>
        <v>нд</v>
      </c>
      <c r="Q169" s="165" t="str">
        <f>IF(SUM(M169)-SUM(K169)=0,"нд",SUM(M169)-SUM(K169))</f>
        <v>нд</v>
      </c>
      <c r="R169" s="174" t="str">
        <f t="shared" si="265"/>
        <v>нд</v>
      </c>
      <c r="S169" s="174" t="str">
        <f t="shared" si="261"/>
        <v>нд</v>
      </c>
      <c r="T169" s="41" t="s">
        <v>25</v>
      </c>
    </row>
    <row r="170" spans="1:20" ht="31.5" x14ac:dyDescent="0.25">
      <c r="A170" s="47" t="s">
        <v>324</v>
      </c>
      <c r="B170" s="48" t="s">
        <v>325</v>
      </c>
      <c r="C170" s="49" t="s">
        <v>24</v>
      </c>
      <c r="D170" s="120" t="str">
        <f t="shared" ref="D170:F170" si="312">IF(NOT(SUM(D171,D173)=0),SUM(D171,D173),"нд")</f>
        <v>нд</v>
      </c>
      <c r="E170" s="105">
        <f t="shared" ref="E170" si="313">IF(NOT(SUM(E171,E173)=0),SUM(E171,E173),"нд")</f>
        <v>4.2010000000000005</v>
      </c>
      <c r="F170" s="120" t="str">
        <f t="shared" si="312"/>
        <v>нд</v>
      </c>
      <c r="G170" s="120">
        <f t="shared" ref="G170:I170" si="314">IF(NOT(SUM(G171,G173)=0),SUM(G171,G173),"нд")</f>
        <v>4.2009999999999996</v>
      </c>
      <c r="H170" s="105" t="str">
        <f t="shared" si="314"/>
        <v>нд</v>
      </c>
      <c r="I170" s="105" t="str">
        <f t="shared" si="314"/>
        <v>нд</v>
      </c>
      <c r="J170" s="120" t="str">
        <f t="shared" ref="J170:Q170" si="315">IF(NOT(SUM(J171,J173)=0),SUM(J171,J173),"нд")</f>
        <v>нд</v>
      </c>
      <c r="K170" s="105" t="str">
        <f t="shared" si="315"/>
        <v>нд</v>
      </c>
      <c r="L170" s="120" t="str">
        <f t="shared" si="315"/>
        <v>нд</v>
      </c>
      <c r="M170" s="105" t="str">
        <f t="shared" si="315"/>
        <v>нд</v>
      </c>
      <c r="N170" s="105" t="str">
        <f t="shared" si="315"/>
        <v>нд</v>
      </c>
      <c r="O170" s="105" t="str">
        <f t="shared" si="315"/>
        <v>нд</v>
      </c>
      <c r="P170" s="105" t="str">
        <f t="shared" si="315"/>
        <v>нд</v>
      </c>
      <c r="Q170" s="105" t="str">
        <f t="shared" si="315"/>
        <v>нд</v>
      </c>
      <c r="R170" s="171" t="str">
        <f t="shared" si="265"/>
        <v>нд</v>
      </c>
      <c r="S170" s="171" t="str">
        <f t="shared" si="261"/>
        <v>нд</v>
      </c>
      <c r="T170" s="49" t="s">
        <v>383</v>
      </c>
    </row>
    <row r="171" spans="1:20" ht="39" customHeight="1" x14ac:dyDescent="0.25">
      <c r="A171" s="50" t="s">
        <v>326</v>
      </c>
      <c r="B171" s="51" t="s">
        <v>327</v>
      </c>
      <c r="C171" s="52" t="s">
        <v>24</v>
      </c>
      <c r="D171" s="52" t="str">
        <f t="shared" ref="D171:F171" si="316">IF(NOT(SUM(D172)=0),SUM(D172),"нд")</f>
        <v>нд</v>
      </c>
      <c r="E171" s="106" t="str">
        <f t="shared" ref="E171" si="317">IF(NOT(SUM(E172)=0),SUM(E172),"нд")</f>
        <v>нд</v>
      </c>
      <c r="F171" s="52" t="str">
        <f t="shared" si="316"/>
        <v>нд</v>
      </c>
      <c r="G171" s="52" t="str">
        <f t="shared" ref="G171:Q171" si="318">IF(NOT(SUM(G172)=0),SUM(G172),"нд")</f>
        <v>нд</v>
      </c>
      <c r="H171" s="106" t="str">
        <f t="shared" si="318"/>
        <v>нд</v>
      </c>
      <c r="I171" s="106" t="str">
        <f t="shared" si="318"/>
        <v>нд</v>
      </c>
      <c r="J171" s="52" t="str">
        <f t="shared" si="318"/>
        <v>нд</v>
      </c>
      <c r="K171" s="106" t="str">
        <f t="shared" si="318"/>
        <v>нд</v>
      </c>
      <c r="L171" s="52" t="str">
        <f t="shared" si="318"/>
        <v>нд</v>
      </c>
      <c r="M171" s="106" t="str">
        <f t="shared" si="318"/>
        <v>нд</v>
      </c>
      <c r="N171" s="106" t="str">
        <f t="shared" si="318"/>
        <v>нд</v>
      </c>
      <c r="O171" s="106" t="str">
        <f t="shared" si="318"/>
        <v>нд</v>
      </c>
      <c r="P171" s="106" t="str">
        <f t="shared" si="318"/>
        <v>нд</v>
      </c>
      <c r="Q171" s="106" t="str">
        <f t="shared" si="318"/>
        <v>нд</v>
      </c>
      <c r="R171" s="172" t="str">
        <f t="shared" si="265"/>
        <v>нд</v>
      </c>
      <c r="S171" s="172" t="str">
        <f t="shared" si="261"/>
        <v>нд</v>
      </c>
      <c r="T171" s="52" t="s">
        <v>383</v>
      </c>
    </row>
    <row r="172" spans="1:20" ht="15.75" customHeight="1" x14ac:dyDescent="0.25">
      <c r="A172" s="41" t="s">
        <v>25</v>
      </c>
      <c r="B172" s="41" t="s">
        <v>25</v>
      </c>
      <c r="C172" s="41" t="s">
        <v>25</v>
      </c>
      <c r="D172" s="41" t="s">
        <v>25</v>
      </c>
      <c r="E172" s="110" t="s">
        <v>25</v>
      </c>
      <c r="F172" s="41" t="s">
        <v>25</v>
      </c>
      <c r="G172" s="41" t="s">
        <v>25</v>
      </c>
      <c r="H172" s="136" t="s">
        <v>25</v>
      </c>
      <c r="I172" s="136" t="s">
        <v>25</v>
      </c>
      <c r="J172" s="41" t="s">
        <v>25</v>
      </c>
      <c r="K172" s="136" t="s">
        <v>25</v>
      </c>
      <c r="L172" s="41" t="s">
        <v>25</v>
      </c>
      <c r="M172" s="136" t="s">
        <v>25</v>
      </c>
      <c r="N172" s="165" t="str">
        <f t="shared" ref="N172" si="319">IF(SUM(H172)-SUM(L172)=0,"нд",SUM(H172)-SUM(L172))</f>
        <v>нд</v>
      </c>
      <c r="O172" s="165" t="str">
        <f>IF(SUM(I172)-SUM(M172)=0,"нд",SUM(I172)-SUM(M172))</f>
        <v>нд</v>
      </c>
      <c r="P172" s="165" t="str">
        <f t="shared" ref="P172" si="320">IF(SUM(L172)-SUM(J172)=0,"нд",SUM(L172)-SUM(J172))</f>
        <v>нд</v>
      </c>
      <c r="Q172" s="165" t="str">
        <f>IF(SUM(M172)-SUM(K172)=0,"нд",SUM(M172)-SUM(K172))</f>
        <v>нд</v>
      </c>
      <c r="R172" s="174" t="str">
        <f t="shared" si="265"/>
        <v>нд</v>
      </c>
      <c r="S172" s="174" t="str">
        <f t="shared" si="261"/>
        <v>нд</v>
      </c>
      <c r="T172" s="41" t="s">
        <v>25</v>
      </c>
    </row>
    <row r="173" spans="1:20" ht="31.5" x14ac:dyDescent="0.25">
      <c r="A173" s="83" t="s">
        <v>328</v>
      </c>
      <c r="B173" s="84" t="s">
        <v>329</v>
      </c>
      <c r="C173" s="85" t="s">
        <v>24</v>
      </c>
      <c r="D173" s="52" t="str">
        <f t="shared" ref="D173:F173" si="321">IF(NOT(SUM(D175)=0),SUM(D175),"нд")</f>
        <v>нд</v>
      </c>
      <c r="E173" s="106">
        <f t="shared" ref="E173" si="322">IF(NOT(SUM(E175)=0),SUM(E175),"нд")</f>
        <v>4.2010000000000005</v>
      </c>
      <c r="F173" s="52" t="str">
        <f t="shared" si="321"/>
        <v>нд</v>
      </c>
      <c r="G173" s="52">
        <f t="shared" ref="G173:I173" si="323">IF(NOT(SUM(G175)=0),SUM(G175),"нд")</f>
        <v>4.2009999999999996</v>
      </c>
      <c r="H173" s="106" t="str">
        <f t="shared" si="323"/>
        <v>нд</v>
      </c>
      <c r="I173" s="106" t="str">
        <f t="shared" si="323"/>
        <v>нд</v>
      </c>
      <c r="J173" s="52" t="str">
        <f t="shared" ref="J173:Q173" si="324">IF(NOT(SUM(J175)=0),SUM(J175),"нд")</f>
        <v>нд</v>
      </c>
      <c r="K173" s="106" t="str">
        <f t="shared" si="324"/>
        <v>нд</v>
      </c>
      <c r="L173" s="52" t="str">
        <f t="shared" si="324"/>
        <v>нд</v>
      </c>
      <c r="M173" s="106" t="str">
        <f t="shared" si="324"/>
        <v>нд</v>
      </c>
      <c r="N173" s="106" t="str">
        <f t="shared" si="324"/>
        <v>нд</v>
      </c>
      <c r="O173" s="106" t="str">
        <f t="shared" si="324"/>
        <v>нд</v>
      </c>
      <c r="P173" s="106" t="str">
        <f t="shared" si="324"/>
        <v>нд</v>
      </c>
      <c r="Q173" s="106" t="str">
        <f t="shared" si="324"/>
        <v>нд</v>
      </c>
      <c r="R173" s="172" t="str">
        <f t="shared" si="265"/>
        <v>нд</v>
      </c>
      <c r="S173" s="172" t="str">
        <f t="shared" si="261"/>
        <v>нд</v>
      </c>
      <c r="T173" s="85" t="s">
        <v>383</v>
      </c>
    </row>
    <row r="174" spans="1:20" s="64" customFormat="1" ht="25.5" customHeight="1" x14ac:dyDescent="0.25">
      <c r="A174" s="36" t="s">
        <v>444</v>
      </c>
      <c r="B174" s="39" t="s">
        <v>66</v>
      </c>
      <c r="C174" s="38" t="s">
        <v>24</v>
      </c>
      <c r="D174" s="99" t="str">
        <f t="shared" ref="D174:F174" si="325">IF(NOT(SUM(D175)=0),SUM(D175),"нд")</f>
        <v>нд</v>
      </c>
      <c r="E174" s="102">
        <f t="shared" ref="E174" si="326">IF(NOT(SUM(E175)=0),SUM(E175),"нд")</f>
        <v>4.2010000000000005</v>
      </c>
      <c r="F174" s="99" t="str">
        <f t="shared" si="325"/>
        <v>нд</v>
      </c>
      <c r="G174" s="99">
        <f t="shared" ref="G174:Q174" si="327">IF(NOT(SUM(G175)=0),SUM(G175),"нд")</f>
        <v>4.2009999999999996</v>
      </c>
      <c r="H174" s="102" t="str">
        <f t="shared" si="327"/>
        <v>нд</v>
      </c>
      <c r="I174" s="102" t="str">
        <f t="shared" si="327"/>
        <v>нд</v>
      </c>
      <c r="J174" s="99" t="str">
        <f t="shared" si="327"/>
        <v>нд</v>
      </c>
      <c r="K174" s="102" t="str">
        <f t="shared" si="327"/>
        <v>нд</v>
      </c>
      <c r="L174" s="99" t="str">
        <f t="shared" si="327"/>
        <v>нд</v>
      </c>
      <c r="M174" s="102" t="str">
        <f t="shared" si="327"/>
        <v>нд</v>
      </c>
      <c r="N174" s="102" t="str">
        <f t="shared" si="327"/>
        <v>нд</v>
      </c>
      <c r="O174" s="102" t="str">
        <f t="shared" si="327"/>
        <v>нд</v>
      </c>
      <c r="P174" s="102" t="str">
        <f t="shared" si="327"/>
        <v>нд</v>
      </c>
      <c r="Q174" s="102" t="str">
        <f t="shared" si="327"/>
        <v>нд</v>
      </c>
      <c r="R174" s="99" t="str">
        <f t="shared" si="265"/>
        <v>нд</v>
      </c>
      <c r="S174" s="99" t="str">
        <f t="shared" si="261"/>
        <v>нд</v>
      </c>
      <c r="T174" s="38" t="s">
        <v>383</v>
      </c>
    </row>
    <row r="175" spans="1:20" ht="78.75" customHeight="1" x14ac:dyDescent="0.25">
      <c r="A175" s="79" t="s">
        <v>445</v>
      </c>
      <c r="B175" s="88" t="s">
        <v>446</v>
      </c>
      <c r="C175" s="89" t="s">
        <v>447</v>
      </c>
      <c r="D175" s="125" t="s">
        <v>25</v>
      </c>
      <c r="E175" s="108">
        <v>4.2010000000000005</v>
      </c>
      <c r="F175" s="125" t="s">
        <v>25</v>
      </c>
      <c r="G175" s="35">
        <v>4.2009999999999996</v>
      </c>
      <c r="H175" s="116" t="s">
        <v>25</v>
      </c>
      <c r="I175" s="116" t="s">
        <v>25</v>
      </c>
      <c r="J175" s="125" t="s">
        <v>25</v>
      </c>
      <c r="K175" s="116" t="s">
        <v>25</v>
      </c>
      <c r="L175" s="125" t="s">
        <v>25</v>
      </c>
      <c r="M175" s="116" t="s">
        <v>25</v>
      </c>
      <c r="N175" s="165" t="str">
        <f t="shared" ref="N175" si="328">IF(SUM(H175)-SUM(L175)=0,"нд",SUM(H175)-SUM(L175))</f>
        <v>нд</v>
      </c>
      <c r="O175" s="165" t="str">
        <f>IF(SUM(I175)-SUM(M175)=0,"нд",SUM(I175)-SUM(M175))</f>
        <v>нд</v>
      </c>
      <c r="P175" s="165" t="str">
        <f t="shared" ref="P175" si="329">IF(SUM(L175)-SUM(J175)=0,"нд",SUM(L175)-SUM(J175))</f>
        <v>нд</v>
      </c>
      <c r="Q175" s="165" t="str">
        <f>IF(SUM(M175)-SUM(K175)=0,"нд",SUM(M175)-SUM(K175))</f>
        <v>нд</v>
      </c>
      <c r="R175" s="174" t="str">
        <f t="shared" si="265"/>
        <v>нд</v>
      </c>
      <c r="S175" s="174" t="str">
        <f t="shared" si="261"/>
        <v>нд</v>
      </c>
      <c r="T175" s="89" t="s">
        <v>25</v>
      </c>
    </row>
    <row r="176" spans="1:20" ht="47.25" x14ac:dyDescent="0.25">
      <c r="A176" s="44" t="s">
        <v>330</v>
      </c>
      <c r="B176" s="45" t="s">
        <v>331</v>
      </c>
      <c r="C176" s="46" t="s">
        <v>24</v>
      </c>
      <c r="D176" s="119" t="str">
        <f t="shared" ref="D176:F176" si="330">IF(NOT(SUM(D177,D179)=0),SUM(D177,D179),"нд")</f>
        <v>нд</v>
      </c>
      <c r="E176" s="104" t="str">
        <f t="shared" ref="E176" si="331">IF(NOT(SUM(E177,E179)=0),SUM(E177,E179),"нд")</f>
        <v>нд</v>
      </c>
      <c r="F176" s="119" t="str">
        <f t="shared" si="330"/>
        <v>нд</v>
      </c>
      <c r="G176" s="119" t="str">
        <f t="shared" ref="G176:I176" si="332">IF(NOT(SUM(G177,G179)=0),SUM(G177,G179),"нд")</f>
        <v>нд</v>
      </c>
      <c r="H176" s="104" t="str">
        <f t="shared" si="332"/>
        <v>нд</v>
      </c>
      <c r="I176" s="104" t="str">
        <f t="shared" si="332"/>
        <v>нд</v>
      </c>
      <c r="J176" s="119" t="str">
        <f t="shared" ref="J176:Q176" si="333">IF(NOT(SUM(J177,J179)=0),SUM(J177,J179),"нд")</f>
        <v>нд</v>
      </c>
      <c r="K176" s="104" t="str">
        <f t="shared" si="333"/>
        <v>нд</v>
      </c>
      <c r="L176" s="119" t="str">
        <f t="shared" si="333"/>
        <v>нд</v>
      </c>
      <c r="M176" s="104" t="str">
        <f t="shared" si="333"/>
        <v>нд</v>
      </c>
      <c r="N176" s="104" t="str">
        <f t="shared" si="333"/>
        <v>нд</v>
      </c>
      <c r="O176" s="104" t="str">
        <f t="shared" si="333"/>
        <v>нд</v>
      </c>
      <c r="P176" s="104" t="str">
        <f t="shared" si="333"/>
        <v>нд</v>
      </c>
      <c r="Q176" s="104" t="str">
        <f t="shared" si="333"/>
        <v>нд</v>
      </c>
      <c r="R176" s="170" t="str">
        <f t="shared" si="265"/>
        <v>нд</v>
      </c>
      <c r="S176" s="170" t="str">
        <f t="shared" si="261"/>
        <v>нд</v>
      </c>
      <c r="T176" s="46" t="s">
        <v>383</v>
      </c>
    </row>
    <row r="177" spans="1:20" ht="61.5" customHeight="1" x14ac:dyDescent="0.25">
      <c r="A177" s="47" t="s">
        <v>332</v>
      </c>
      <c r="B177" s="48" t="s">
        <v>333</v>
      </c>
      <c r="C177" s="49" t="s">
        <v>24</v>
      </c>
      <c r="D177" s="120" t="str">
        <f t="shared" ref="D177:F177" si="334">IF(NOT(SUM(D178)=0),SUM(D178),"нд")</f>
        <v>нд</v>
      </c>
      <c r="E177" s="105" t="str">
        <f t="shared" ref="E177" si="335">IF(NOT(SUM(E178)=0),SUM(E178),"нд")</f>
        <v>нд</v>
      </c>
      <c r="F177" s="120" t="str">
        <f t="shared" si="334"/>
        <v>нд</v>
      </c>
      <c r="G177" s="120" t="str">
        <f t="shared" ref="G177:Q177" si="336">IF(NOT(SUM(G178)=0),SUM(G178),"нд")</f>
        <v>нд</v>
      </c>
      <c r="H177" s="105" t="str">
        <f t="shared" si="336"/>
        <v>нд</v>
      </c>
      <c r="I177" s="105" t="str">
        <f t="shared" si="336"/>
        <v>нд</v>
      </c>
      <c r="J177" s="120" t="str">
        <f t="shared" si="336"/>
        <v>нд</v>
      </c>
      <c r="K177" s="105" t="str">
        <f t="shared" si="336"/>
        <v>нд</v>
      </c>
      <c r="L177" s="120" t="str">
        <f t="shared" si="336"/>
        <v>нд</v>
      </c>
      <c r="M177" s="105" t="str">
        <f t="shared" si="336"/>
        <v>нд</v>
      </c>
      <c r="N177" s="105" t="str">
        <f t="shared" si="336"/>
        <v>нд</v>
      </c>
      <c r="O177" s="105" t="str">
        <f t="shared" si="336"/>
        <v>нд</v>
      </c>
      <c r="P177" s="105" t="str">
        <f t="shared" si="336"/>
        <v>нд</v>
      </c>
      <c r="Q177" s="105" t="str">
        <f t="shared" si="336"/>
        <v>нд</v>
      </c>
      <c r="R177" s="171" t="str">
        <f t="shared" si="265"/>
        <v>нд</v>
      </c>
      <c r="S177" s="171" t="str">
        <f t="shared" si="261"/>
        <v>нд</v>
      </c>
      <c r="T177" s="49" t="s">
        <v>383</v>
      </c>
    </row>
    <row r="178" spans="1:20" x14ac:dyDescent="0.25">
      <c r="A178" s="41" t="s">
        <v>25</v>
      </c>
      <c r="B178" s="41" t="s">
        <v>25</v>
      </c>
      <c r="C178" s="41" t="s">
        <v>25</v>
      </c>
      <c r="D178" s="41" t="s">
        <v>25</v>
      </c>
      <c r="E178" s="110" t="s">
        <v>25</v>
      </c>
      <c r="F178" s="41" t="s">
        <v>25</v>
      </c>
      <c r="G178" s="41" t="s">
        <v>25</v>
      </c>
      <c r="H178" s="136" t="s">
        <v>25</v>
      </c>
      <c r="I178" s="136" t="s">
        <v>25</v>
      </c>
      <c r="J178" s="41" t="s">
        <v>25</v>
      </c>
      <c r="K178" s="136" t="s">
        <v>25</v>
      </c>
      <c r="L178" s="41" t="s">
        <v>25</v>
      </c>
      <c r="M178" s="136" t="s">
        <v>25</v>
      </c>
      <c r="N178" s="165" t="str">
        <f t="shared" ref="N178" si="337">IF(SUM(H178)-SUM(L178)=0,"нд",SUM(H178)-SUM(L178))</f>
        <v>нд</v>
      </c>
      <c r="O178" s="165" t="str">
        <f>IF(SUM(I178)-SUM(M178)=0,"нд",SUM(I178)-SUM(M178))</f>
        <v>нд</v>
      </c>
      <c r="P178" s="165" t="str">
        <f t="shared" ref="P178" si="338">IF(SUM(L178)-SUM(J178)=0,"нд",SUM(L178)-SUM(J178))</f>
        <v>нд</v>
      </c>
      <c r="Q178" s="165" t="str">
        <f>IF(SUM(M178)-SUM(K178)=0,"нд",SUM(M178)-SUM(K178))</f>
        <v>нд</v>
      </c>
      <c r="R178" s="174" t="str">
        <f t="shared" si="265"/>
        <v>нд</v>
      </c>
      <c r="S178" s="174" t="str">
        <f t="shared" si="261"/>
        <v>нд</v>
      </c>
      <c r="T178" s="41" t="s">
        <v>25</v>
      </c>
    </row>
    <row r="179" spans="1:20" ht="47.25" customHeight="1" x14ac:dyDescent="0.25">
      <c r="A179" s="47" t="s">
        <v>334</v>
      </c>
      <c r="B179" s="48" t="s">
        <v>335</v>
      </c>
      <c r="C179" s="49" t="s">
        <v>24</v>
      </c>
      <c r="D179" s="120" t="str">
        <f t="shared" ref="D179:F179" si="339">IF(NOT(SUM(D180)=0),SUM(D180),"нд")</f>
        <v>нд</v>
      </c>
      <c r="E179" s="105" t="str">
        <f t="shared" ref="E179" si="340">IF(NOT(SUM(E180)=0),SUM(E180),"нд")</f>
        <v>нд</v>
      </c>
      <c r="F179" s="120" t="str">
        <f t="shared" si="339"/>
        <v>нд</v>
      </c>
      <c r="G179" s="120" t="str">
        <f t="shared" ref="G179:Q179" si="341">IF(NOT(SUM(G180)=0),SUM(G180),"нд")</f>
        <v>нд</v>
      </c>
      <c r="H179" s="105" t="str">
        <f t="shared" si="341"/>
        <v>нд</v>
      </c>
      <c r="I179" s="105" t="str">
        <f t="shared" si="341"/>
        <v>нд</v>
      </c>
      <c r="J179" s="120" t="str">
        <f t="shared" si="341"/>
        <v>нд</v>
      </c>
      <c r="K179" s="105" t="str">
        <f t="shared" si="341"/>
        <v>нд</v>
      </c>
      <c r="L179" s="120" t="str">
        <f t="shared" si="341"/>
        <v>нд</v>
      </c>
      <c r="M179" s="105" t="str">
        <f t="shared" si="341"/>
        <v>нд</v>
      </c>
      <c r="N179" s="105" t="str">
        <f t="shared" si="341"/>
        <v>нд</v>
      </c>
      <c r="O179" s="105" t="str">
        <f t="shared" si="341"/>
        <v>нд</v>
      </c>
      <c r="P179" s="105" t="str">
        <f t="shared" si="341"/>
        <v>нд</v>
      </c>
      <c r="Q179" s="105" t="str">
        <f t="shared" si="341"/>
        <v>нд</v>
      </c>
      <c r="R179" s="171" t="str">
        <f t="shared" si="265"/>
        <v>нд</v>
      </c>
      <c r="S179" s="171" t="str">
        <f t="shared" si="261"/>
        <v>нд</v>
      </c>
      <c r="T179" s="49" t="s">
        <v>383</v>
      </c>
    </row>
    <row r="180" spans="1:20" x14ac:dyDescent="0.25">
      <c r="A180" s="41" t="s">
        <v>25</v>
      </c>
      <c r="B180" s="41" t="s">
        <v>25</v>
      </c>
      <c r="C180" s="41" t="s">
        <v>25</v>
      </c>
      <c r="D180" s="41" t="s">
        <v>25</v>
      </c>
      <c r="E180" s="110" t="s">
        <v>25</v>
      </c>
      <c r="F180" s="41" t="s">
        <v>25</v>
      </c>
      <c r="G180" s="41" t="s">
        <v>25</v>
      </c>
      <c r="H180" s="136" t="s">
        <v>25</v>
      </c>
      <c r="I180" s="136" t="s">
        <v>25</v>
      </c>
      <c r="J180" s="41" t="s">
        <v>25</v>
      </c>
      <c r="K180" s="136" t="s">
        <v>25</v>
      </c>
      <c r="L180" s="41" t="s">
        <v>25</v>
      </c>
      <c r="M180" s="136" t="s">
        <v>25</v>
      </c>
      <c r="N180" s="165" t="str">
        <f t="shared" ref="N180" si="342">IF(SUM(H180)-SUM(L180)=0,"нд",SUM(H180)-SUM(L180))</f>
        <v>нд</v>
      </c>
      <c r="O180" s="165" t="str">
        <f>IF(SUM(I180)-SUM(M180)=0,"нд",SUM(I180)-SUM(M180))</f>
        <v>нд</v>
      </c>
      <c r="P180" s="165" t="str">
        <f t="shared" ref="P180" si="343">IF(SUM(L180)-SUM(J180)=0,"нд",SUM(L180)-SUM(J180))</f>
        <v>нд</v>
      </c>
      <c r="Q180" s="165" t="str">
        <f>IF(SUM(M180)-SUM(K180)=0,"нд",SUM(M180)-SUM(K180))</f>
        <v>нд</v>
      </c>
      <c r="R180" s="174" t="str">
        <f t="shared" si="265"/>
        <v>нд</v>
      </c>
      <c r="S180" s="174" t="str">
        <f t="shared" si="261"/>
        <v>нд</v>
      </c>
      <c r="T180" s="41" t="s">
        <v>25</v>
      </c>
    </row>
    <row r="181" spans="1:20" s="68" customFormat="1" ht="47.25" customHeight="1" x14ac:dyDescent="0.25">
      <c r="A181" s="44" t="s">
        <v>336</v>
      </c>
      <c r="B181" s="45" t="s">
        <v>337</v>
      </c>
      <c r="C181" s="46" t="s">
        <v>24</v>
      </c>
      <c r="D181" s="119" t="str">
        <f t="shared" ref="D181:F181" si="344">IF(NOT(SUM(D182,D187)=0),SUM(D182,D187),"нд")</f>
        <v>нд</v>
      </c>
      <c r="E181" s="104">
        <f t="shared" ref="E181" si="345">IF(NOT(SUM(E182,E187)=0),SUM(E182,E187),"нд")</f>
        <v>9.5629999999999988</v>
      </c>
      <c r="F181" s="119" t="str">
        <f t="shared" si="344"/>
        <v>нд</v>
      </c>
      <c r="G181" s="119">
        <f>IF(NOT(SUM(G182,G187)=0),SUM(G182,G187),"нд")</f>
        <v>9.5630000000000006</v>
      </c>
      <c r="H181" s="104" t="str">
        <f t="shared" ref="H181:I181" si="346">IF(NOT(SUM(H182,H187)=0),SUM(H182,H187),"нд")</f>
        <v>нд</v>
      </c>
      <c r="I181" s="104" t="str">
        <f t="shared" si="346"/>
        <v>нд</v>
      </c>
      <c r="J181" s="119" t="str">
        <f t="shared" ref="J181:Q181" si="347">IF(NOT(SUM(J182,J187)=0),SUM(J182,J187),"нд")</f>
        <v>нд</v>
      </c>
      <c r="K181" s="104" t="str">
        <f t="shared" si="347"/>
        <v>нд</v>
      </c>
      <c r="L181" s="119" t="str">
        <f t="shared" si="347"/>
        <v>нд</v>
      </c>
      <c r="M181" s="104" t="str">
        <f t="shared" si="347"/>
        <v>нд</v>
      </c>
      <c r="N181" s="104" t="str">
        <f t="shared" si="347"/>
        <v>нд</v>
      </c>
      <c r="O181" s="104" t="str">
        <f t="shared" si="347"/>
        <v>нд</v>
      </c>
      <c r="P181" s="104" t="str">
        <f t="shared" si="347"/>
        <v>нд</v>
      </c>
      <c r="Q181" s="104" t="str">
        <f t="shared" si="347"/>
        <v>нд</v>
      </c>
      <c r="R181" s="170" t="str">
        <f t="shared" si="265"/>
        <v>нд</v>
      </c>
      <c r="S181" s="170" t="str">
        <f t="shared" si="261"/>
        <v>нд</v>
      </c>
      <c r="T181" s="46" t="s">
        <v>383</v>
      </c>
    </row>
    <row r="182" spans="1:20" s="64" customFormat="1" ht="25.5" customHeight="1" x14ac:dyDescent="0.25">
      <c r="A182" s="36" t="s">
        <v>338</v>
      </c>
      <c r="B182" s="39" t="s">
        <v>66</v>
      </c>
      <c r="C182" s="38" t="s">
        <v>24</v>
      </c>
      <c r="D182" s="99" t="str">
        <f t="shared" ref="D182:F182" si="348">IF(NOT(SUM(D183:D186)=0),SUM(D183:D186),"нд")</f>
        <v>нд</v>
      </c>
      <c r="E182" s="102">
        <f t="shared" ref="E182" si="349">IF(NOT(SUM(E183:E186)=0),SUM(E183:E186),"нд")</f>
        <v>3.4630000000000001</v>
      </c>
      <c r="F182" s="99" t="str">
        <f t="shared" si="348"/>
        <v>нд</v>
      </c>
      <c r="G182" s="99">
        <f t="shared" ref="G182:I182" si="350">IF(NOT(SUM(G183:G186)=0),SUM(G183:G186),"нд")</f>
        <v>3.4630000000000001</v>
      </c>
      <c r="H182" s="102" t="str">
        <f t="shared" si="350"/>
        <v>нд</v>
      </c>
      <c r="I182" s="102" t="str">
        <f t="shared" si="350"/>
        <v>нд</v>
      </c>
      <c r="J182" s="99" t="str">
        <f t="shared" ref="J182:Q182" si="351">IF(NOT(SUM(J183:J186)=0),SUM(J183:J186),"нд")</f>
        <v>нд</v>
      </c>
      <c r="K182" s="102" t="str">
        <f t="shared" si="351"/>
        <v>нд</v>
      </c>
      <c r="L182" s="99" t="str">
        <f t="shared" si="351"/>
        <v>нд</v>
      </c>
      <c r="M182" s="102" t="str">
        <f t="shared" si="351"/>
        <v>нд</v>
      </c>
      <c r="N182" s="102" t="str">
        <f t="shared" si="351"/>
        <v>нд</v>
      </c>
      <c r="O182" s="102" t="str">
        <f t="shared" si="351"/>
        <v>нд</v>
      </c>
      <c r="P182" s="102" t="str">
        <f t="shared" si="351"/>
        <v>нд</v>
      </c>
      <c r="Q182" s="102" t="str">
        <f t="shared" si="351"/>
        <v>нд</v>
      </c>
      <c r="R182" s="168" t="str">
        <f t="shared" si="265"/>
        <v>нд</v>
      </c>
      <c r="S182" s="168" t="str">
        <f t="shared" si="261"/>
        <v>нд</v>
      </c>
      <c r="T182" s="38" t="s">
        <v>383</v>
      </c>
    </row>
    <row r="183" spans="1:20" s="68" customFormat="1" ht="47.25" customHeight="1" x14ac:dyDescent="0.25">
      <c r="A183" s="29" t="s">
        <v>339</v>
      </c>
      <c r="B183" s="53" t="s">
        <v>471</v>
      </c>
      <c r="C183" s="35" t="s">
        <v>144</v>
      </c>
      <c r="D183" s="34" t="s">
        <v>25</v>
      </c>
      <c r="E183" s="108">
        <v>3.1140000000000003</v>
      </c>
      <c r="F183" s="34" t="s">
        <v>25</v>
      </c>
      <c r="G183" s="35">
        <v>3.1139999999999999</v>
      </c>
      <c r="H183" s="65" t="s">
        <v>25</v>
      </c>
      <c r="I183" s="65" t="s">
        <v>25</v>
      </c>
      <c r="J183" s="66" t="s">
        <v>25</v>
      </c>
      <c r="K183" s="65" t="s">
        <v>25</v>
      </c>
      <c r="L183" s="66" t="s">
        <v>25</v>
      </c>
      <c r="M183" s="65" t="s">
        <v>25</v>
      </c>
      <c r="N183" s="165" t="str">
        <f t="shared" ref="N183:N186" si="352">IF(SUM(H183)-SUM(L183)=0,"нд",SUM(H183)-SUM(L183))</f>
        <v>нд</v>
      </c>
      <c r="O183" s="165" t="str">
        <f t="shared" ref="O183:O186" si="353">IF(SUM(I183)-SUM(M183)=0,"нд",SUM(I183)-SUM(M183))</f>
        <v>нд</v>
      </c>
      <c r="P183" s="165" t="str">
        <f t="shared" ref="P183:P186" si="354">IF(SUM(L183)-SUM(J183)=0,"нд",SUM(L183)-SUM(J183))</f>
        <v>нд</v>
      </c>
      <c r="Q183" s="165" t="str">
        <f t="shared" ref="Q183:Q186" si="355">IF(SUM(M183)-SUM(K183)=0,"нд",SUM(M183)-SUM(K183))</f>
        <v>нд</v>
      </c>
      <c r="R183" s="174" t="str">
        <f t="shared" si="265"/>
        <v>нд</v>
      </c>
      <c r="S183" s="174" t="str">
        <f t="shared" si="261"/>
        <v>нд</v>
      </c>
      <c r="T183" s="35" t="s">
        <v>25</v>
      </c>
    </row>
    <row r="184" spans="1:20" s="64" customFormat="1" ht="47.25" customHeight="1" x14ac:dyDescent="0.25">
      <c r="A184" s="90" t="s">
        <v>340</v>
      </c>
      <c r="B184" s="91" t="s">
        <v>145</v>
      </c>
      <c r="C184" s="92" t="s">
        <v>146</v>
      </c>
      <c r="D184" s="35" t="s">
        <v>25</v>
      </c>
      <c r="E184" s="108" t="s">
        <v>25</v>
      </c>
      <c r="F184" s="35" t="s">
        <v>25</v>
      </c>
      <c r="G184" s="35" t="s">
        <v>25</v>
      </c>
      <c r="H184" s="65" t="s">
        <v>25</v>
      </c>
      <c r="I184" s="65" t="s">
        <v>25</v>
      </c>
      <c r="J184" s="66" t="s">
        <v>25</v>
      </c>
      <c r="K184" s="65" t="s">
        <v>25</v>
      </c>
      <c r="L184" s="66" t="s">
        <v>25</v>
      </c>
      <c r="M184" s="65" t="s">
        <v>25</v>
      </c>
      <c r="N184" s="165" t="str">
        <f t="shared" si="352"/>
        <v>нд</v>
      </c>
      <c r="O184" s="165" t="str">
        <f t="shared" si="353"/>
        <v>нд</v>
      </c>
      <c r="P184" s="165" t="str">
        <f t="shared" si="354"/>
        <v>нд</v>
      </c>
      <c r="Q184" s="165" t="str">
        <f t="shared" si="355"/>
        <v>нд</v>
      </c>
      <c r="R184" s="174" t="str">
        <f t="shared" si="265"/>
        <v>нд</v>
      </c>
      <c r="S184" s="174" t="str">
        <f t="shared" si="261"/>
        <v>нд</v>
      </c>
      <c r="T184" s="92" t="s">
        <v>25</v>
      </c>
    </row>
    <row r="185" spans="1:20" ht="31.5" x14ac:dyDescent="0.25">
      <c r="A185" s="29" t="s">
        <v>341</v>
      </c>
      <c r="B185" s="53" t="s">
        <v>147</v>
      </c>
      <c r="C185" s="34" t="s">
        <v>148</v>
      </c>
      <c r="D185" s="34" t="s">
        <v>25</v>
      </c>
      <c r="E185" s="108">
        <v>0.34899999999999998</v>
      </c>
      <c r="F185" s="34" t="s">
        <v>25</v>
      </c>
      <c r="G185" s="80">
        <v>0.34899999999999998</v>
      </c>
      <c r="H185" s="65" t="s">
        <v>25</v>
      </c>
      <c r="I185" s="65" t="s">
        <v>25</v>
      </c>
      <c r="J185" s="66" t="s">
        <v>25</v>
      </c>
      <c r="K185" s="65" t="s">
        <v>25</v>
      </c>
      <c r="L185" s="66" t="s">
        <v>25</v>
      </c>
      <c r="M185" s="65" t="s">
        <v>25</v>
      </c>
      <c r="N185" s="165" t="str">
        <f t="shared" si="352"/>
        <v>нд</v>
      </c>
      <c r="O185" s="165" t="str">
        <f t="shared" si="353"/>
        <v>нд</v>
      </c>
      <c r="P185" s="165" t="str">
        <f t="shared" si="354"/>
        <v>нд</v>
      </c>
      <c r="Q185" s="165" t="str">
        <f t="shared" si="355"/>
        <v>нд</v>
      </c>
      <c r="R185" s="174" t="str">
        <f t="shared" si="265"/>
        <v>нд</v>
      </c>
      <c r="S185" s="174" t="str">
        <f t="shared" si="261"/>
        <v>нд</v>
      </c>
      <c r="T185" s="34" t="s">
        <v>25</v>
      </c>
    </row>
    <row r="186" spans="1:20" s="64" customFormat="1" ht="63" customHeight="1" x14ac:dyDescent="0.25">
      <c r="A186" s="90" t="s">
        <v>342</v>
      </c>
      <c r="B186" s="91" t="s">
        <v>343</v>
      </c>
      <c r="C186" s="92" t="s">
        <v>344</v>
      </c>
      <c r="D186" s="92" t="s">
        <v>25</v>
      </c>
      <c r="E186" s="108" t="s">
        <v>25</v>
      </c>
      <c r="F186" s="92" t="s">
        <v>25</v>
      </c>
      <c r="G186" s="35" t="s">
        <v>25</v>
      </c>
      <c r="H186" s="65" t="s">
        <v>25</v>
      </c>
      <c r="I186" s="65" t="s">
        <v>25</v>
      </c>
      <c r="J186" s="66" t="s">
        <v>25</v>
      </c>
      <c r="K186" s="65" t="s">
        <v>25</v>
      </c>
      <c r="L186" s="66" t="s">
        <v>25</v>
      </c>
      <c r="M186" s="65" t="s">
        <v>25</v>
      </c>
      <c r="N186" s="165" t="str">
        <f t="shared" si="352"/>
        <v>нд</v>
      </c>
      <c r="O186" s="165" t="str">
        <f t="shared" si="353"/>
        <v>нд</v>
      </c>
      <c r="P186" s="165" t="str">
        <f t="shared" si="354"/>
        <v>нд</v>
      </c>
      <c r="Q186" s="165" t="str">
        <f t="shared" si="355"/>
        <v>нд</v>
      </c>
      <c r="R186" s="174" t="str">
        <f t="shared" si="265"/>
        <v>нд</v>
      </c>
      <c r="S186" s="174" t="str">
        <f t="shared" si="261"/>
        <v>нд</v>
      </c>
      <c r="T186" s="92" t="s">
        <v>25</v>
      </c>
    </row>
    <row r="187" spans="1:20" ht="21" customHeight="1" x14ac:dyDescent="0.25">
      <c r="A187" s="58" t="s">
        <v>345</v>
      </c>
      <c r="B187" s="27" t="s">
        <v>30</v>
      </c>
      <c r="C187" s="22" t="s">
        <v>24</v>
      </c>
      <c r="D187" s="22" t="str">
        <f t="shared" ref="D187:F187" si="356">IF(NOT(SUM(D188)=0),SUM(D188),"нд")</f>
        <v>нд</v>
      </c>
      <c r="E187" s="101">
        <f t="shared" ref="E187" si="357">IF(NOT(SUM(E188)=0),SUM(E188),"нд")</f>
        <v>6.1</v>
      </c>
      <c r="F187" s="22" t="str">
        <f t="shared" si="356"/>
        <v>нд</v>
      </c>
      <c r="G187" s="118">
        <f t="shared" ref="G187:Q187" si="358">IF(NOT(SUM(G188)=0),SUM(G188),"нд")</f>
        <v>6.1000000000000005</v>
      </c>
      <c r="H187" s="112" t="str">
        <f t="shared" si="358"/>
        <v>нд</v>
      </c>
      <c r="I187" s="112" t="str">
        <f t="shared" si="358"/>
        <v>нд</v>
      </c>
      <c r="J187" s="22" t="str">
        <f t="shared" si="358"/>
        <v>нд</v>
      </c>
      <c r="K187" s="112" t="str">
        <f t="shared" si="358"/>
        <v>нд</v>
      </c>
      <c r="L187" s="22" t="str">
        <f t="shared" si="358"/>
        <v>нд</v>
      </c>
      <c r="M187" s="112" t="str">
        <f t="shared" si="358"/>
        <v>нд</v>
      </c>
      <c r="N187" s="112" t="str">
        <f t="shared" si="358"/>
        <v>нд</v>
      </c>
      <c r="O187" s="112" t="str">
        <f t="shared" si="358"/>
        <v>нд</v>
      </c>
      <c r="P187" s="112" t="str">
        <f t="shared" si="358"/>
        <v>нд</v>
      </c>
      <c r="Q187" s="112" t="str">
        <f t="shared" si="358"/>
        <v>нд</v>
      </c>
      <c r="R187" s="167" t="str">
        <f t="shared" si="265"/>
        <v>нд</v>
      </c>
      <c r="S187" s="167" t="str">
        <f t="shared" si="261"/>
        <v>нд</v>
      </c>
      <c r="T187" s="22" t="s">
        <v>383</v>
      </c>
    </row>
    <row r="188" spans="1:20" ht="47.25" x14ac:dyDescent="0.25">
      <c r="A188" s="29" t="s">
        <v>346</v>
      </c>
      <c r="B188" s="53" t="s">
        <v>347</v>
      </c>
      <c r="C188" s="31" t="s">
        <v>348</v>
      </c>
      <c r="D188" s="34" t="s">
        <v>25</v>
      </c>
      <c r="E188" s="109">
        <v>6.1</v>
      </c>
      <c r="F188" s="34" t="s">
        <v>25</v>
      </c>
      <c r="G188" s="35">
        <f>5.833+0.267</f>
        <v>6.1000000000000005</v>
      </c>
      <c r="H188" s="132" t="s">
        <v>25</v>
      </c>
      <c r="I188" s="132" t="s">
        <v>25</v>
      </c>
      <c r="J188" s="35" t="s">
        <v>25</v>
      </c>
      <c r="K188" s="132" t="s">
        <v>25</v>
      </c>
      <c r="L188" s="35" t="s">
        <v>25</v>
      </c>
      <c r="M188" s="132" t="s">
        <v>25</v>
      </c>
      <c r="N188" s="165" t="str">
        <f t="shared" ref="N188" si="359">IF(SUM(H188)-SUM(L188)=0,"нд",SUM(H188)-SUM(L188))</f>
        <v>нд</v>
      </c>
      <c r="O188" s="165" t="str">
        <f>IF(SUM(I188)-SUM(M188)=0,"нд",SUM(I188)-SUM(M188))</f>
        <v>нд</v>
      </c>
      <c r="P188" s="165" t="str">
        <f t="shared" ref="P188" si="360">IF(SUM(L188)-SUM(J188)=0,"нд",SUM(L188)-SUM(J188))</f>
        <v>нд</v>
      </c>
      <c r="Q188" s="165" t="str">
        <f>IF(SUM(M188)-SUM(K188)=0,"нд",SUM(M188)-SUM(K188))</f>
        <v>нд</v>
      </c>
      <c r="R188" s="174" t="str">
        <f t="shared" si="265"/>
        <v>нд</v>
      </c>
      <c r="S188" s="174" t="str">
        <f t="shared" si="261"/>
        <v>нд</v>
      </c>
      <c r="T188" s="31" t="s">
        <v>25</v>
      </c>
    </row>
    <row r="189" spans="1:20" ht="31.5" customHeight="1" x14ac:dyDescent="0.25">
      <c r="A189" s="44" t="s">
        <v>349</v>
      </c>
      <c r="B189" s="45" t="s">
        <v>350</v>
      </c>
      <c r="C189" s="46" t="s">
        <v>24</v>
      </c>
      <c r="D189" s="119" t="str">
        <f t="shared" ref="D189:F189" si="361">IF(NOT(SUM(D190)=0),SUM(D190),"нд")</f>
        <v>нд</v>
      </c>
      <c r="E189" s="104" t="str">
        <f t="shared" ref="E189" si="362">IF(NOT(SUM(E190)=0),SUM(E190),"нд")</f>
        <v>нд</v>
      </c>
      <c r="F189" s="119" t="str">
        <f t="shared" si="361"/>
        <v>нд</v>
      </c>
      <c r="G189" s="119" t="str">
        <f t="shared" ref="G189:Q189" si="363">IF(NOT(SUM(G190)=0),SUM(G190),"нд")</f>
        <v>нд</v>
      </c>
      <c r="H189" s="104" t="str">
        <f t="shared" si="363"/>
        <v>нд</v>
      </c>
      <c r="I189" s="104" t="str">
        <f t="shared" si="363"/>
        <v>нд</v>
      </c>
      <c r="J189" s="119" t="str">
        <f t="shared" si="363"/>
        <v>нд</v>
      </c>
      <c r="K189" s="104" t="str">
        <f t="shared" si="363"/>
        <v>нд</v>
      </c>
      <c r="L189" s="119" t="str">
        <f t="shared" si="363"/>
        <v>нд</v>
      </c>
      <c r="M189" s="104" t="str">
        <f t="shared" si="363"/>
        <v>нд</v>
      </c>
      <c r="N189" s="104" t="str">
        <f t="shared" si="363"/>
        <v>нд</v>
      </c>
      <c r="O189" s="104" t="str">
        <f t="shared" si="363"/>
        <v>нд</v>
      </c>
      <c r="P189" s="104" t="str">
        <f t="shared" si="363"/>
        <v>нд</v>
      </c>
      <c r="Q189" s="104" t="str">
        <f t="shared" si="363"/>
        <v>нд</v>
      </c>
      <c r="R189" s="170" t="str">
        <f t="shared" si="265"/>
        <v>нд</v>
      </c>
      <c r="S189" s="170" t="str">
        <f t="shared" si="261"/>
        <v>нд</v>
      </c>
      <c r="T189" s="46" t="s">
        <v>383</v>
      </c>
    </row>
    <row r="190" spans="1:20" x14ac:dyDescent="0.25">
      <c r="A190" s="41" t="s">
        <v>25</v>
      </c>
      <c r="B190" s="41" t="s">
        <v>25</v>
      </c>
      <c r="C190" s="41" t="s">
        <v>25</v>
      </c>
      <c r="D190" s="41" t="s">
        <v>25</v>
      </c>
      <c r="E190" s="110" t="s">
        <v>25</v>
      </c>
      <c r="F190" s="41" t="s">
        <v>25</v>
      </c>
      <c r="G190" s="41" t="s">
        <v>25</v>
      </c>
      <c r="H190" s="136" t="s">
        <v>25</v>
      </c>
      <c r="I190" s="136" t="s">
        <v>25</v>
      </c>
      <c r="J190" s="41" t="s">
        <v>25</v>
      </c>
      <c r="K190" s="136" t="s">
        <v>25</v>
      </c>
      <c r="L190" s="41" t="s">
        <v>25</v>
      </c>
      <c r="M190" s="136" t="s">
        <v>25</v>
      </c>
      <c r="N190" s="165" t="str">
        <f t="shared" ref="N190" si="364">IF(SUM(H190)-SUM(L190)=0,"нд",SUM(H190)-SUM(L190))</f>
        <v>нд</v>
      </c>
      <c r="O190" s="165" t="str">
        <f>IF(SUM(I190)-SUM(M190)=0,"нд",SUM(I190)-SUM(M190))</f>
        <v>нд</v>
      </c>
      <c r="P190" s="165" t="str">
        <f t="shared" ref="P190" si="365">IF(SUM(L190)-SUM(J190)=0,"нд",SUM(L190)-SUM(J190))</f>
        <v>нд</v>
      </c>
      <c r="Q190" s="165" t="str">
        <f>IF(SUM(M190)-SUM(K190)=0,"нд",SUM(M190)-SUM(K190))</f>
        <v>нд</v>
      </c>
      <c r="R190" s="174" t="str">
        <f t="shared" si="265"/>
        <v>нд</v>
      </c>
      <c r="S190" s="174" t="str">
        <f t="shared" si="261"/>
        <v>нд</v>
      </c>
      <c r="T190" s="41" t="s">
        <v>25</v>
      </c>
    </row>
    <row r="191" spans="1:20" x14ac:dyDescent="0.25">
      <c r="A191" s="44" t="s">
        <v>351</v>
      </c>
      <c r="B191" s="45" t="s">
        <v>352</v>
      </c>
      <c r="C191" s="46" t="s">
        <v>24</v>
      </c>
      <c r="D191" s="119" t="str">
        <f t="shared" ref="D191:F191" si="366">IF(NOT(SUM(D192,D209)=0),SUM(D192,D209),"нд")</f>
        <v>нд</v>
      </c>
      <c r="E191" s="104">
        <f t="shared" ref="E191" si="367">IF(NOT(SUM(E192,E209)=0),SUM(E192,E209),"нд")</f>
        <v>14.702999999999999</v>
      </c>
      <c r="F191" s="119" t="str">
        <f t="shared" si="366"/>
        <v>нд</v>
      </c>
      <c r="G191" s="119">
        <f t="shared" ref="G191:I191" si="368">IF(NOT(SUM(G192,G209)=0),SUM(G192,G209),"нд")</f>
        <v>14.702999999999999</v>
      </c>
      <c r="H191" s="104" t="str">
        <f t="shared" si="368"/>
        <v>нд</v>
      </c>
      <c r="I191" s="104" t="str">
        <f t="shared" si="368"/>
        <v>нд</v>
      </c>
      <c r="J191" s="119" t="str">
        <f t="shared" ref="J191:Q191" si="369">IF(NOT(SUM(J192,J209)=0),SUM(J192,J209),"нд")</f>
        <v>нд</v>
      </c>
      <c r="K191" s="104" t="str">
        <f t="shared" si="369"/>
        <v>нд</v>
      </c>
      <c r="L191" s="119" t="str">
        <f t="shared" si="369"/>
        <v>нд</v>
      </c>
      <c r="M191" s="104" t="str">
        <f t="shared" si="369"/>
        <v>нд</v>
      </c>
      <c r="N191" s="104" t="str">
        <f t="shared" si="369"/>
        <v>нд</v>
      </c>
      <c r="O191" s="104" t="str">
        <f t="shared" si="369"/>
        <v>нд</v>
      </c>
      <c r="P191" s="104" t="str">
        <f t="shared" si="369"/>
        <v>нд</v>
      </c>
      <c r="Q191" s="104" t="str">
        <f t="shared" si="369"/>
        <v>нд</v>
      </c>
      <c r="R191" s="170" t="str">
        <f t="shared" si="265"/>
        <v>нд</v>
      </c>
      <c r="S191" s="170" t="str">
        <f t="shared" si="261"/>
        <v>нд</v>
      </c>
      <c r="T191" s="46" t="s">
        <v>383</v>
      </c>
    </row>
    <row r="192" spans="1:20" ht="31.5" customHeight="1" x14ac:dyDescent="0.25">
      <c r="A192" s="47" t="s">
        <v>353</v>
      </c>
      <c r="B192" s="48" t="s">
        <v>354</v>
      </c>
      <c r="C192" s="49" t="s">
        <v>24</v>
      </c>
      <c r="D192" s="120" t="str">
        <f t="shared" ref="D192:F192" si="370">IF(NOT(SUM(D193,D204)=0),SUM(D193,D204),"нд")</f>
        <v>нд</v>
      </c>
      <c r="E192" s="105">
        <f t="shared" ref="E192" si="371">IF(NOT(SUM(E193,E204)=0),SUM(E193,E204),"нд")</f>
        <v>2.3760000000000003</v>
      </c>
      <c r="F192" s="120" t="str">
        <f t="shared" si="370"/>
        <v>нд</v>
      </c>
      <c r="G192" s="120">
        <f t="shared" ref="G192:I192" si="372">IF(NOT(SUM(G193,G204)=0),SUM(G193,G204),"нд")</f>
        <v>2.3760000000000003</v>
      </c>
      <c r="H192" s="105" t="str">
        <f t="shared" si="372"/>
        <v>нд</v>
      </c>
      <c r="I192" s="105" t="str">
        <f t="shared" si="372"/>
        <v>нд</v>
      </c>
      <c r="J192" s="120" t="str">
        <f t="shared" ref="J192:Q192" si="373">IF(NOT(SUM(J193,J204)=0),SUM(J193,J204),"нд")</f>
        <v>нд</v>
      </c>
      <c r="K192" s="105" t="str">
        <f t="shared" si="373"/>
        <v>нд</v>
      </c>
      <c r="L192" s="120" t="str">
        <f t="shared" si="373"/>
        <v>нд</v>
      </c>
      <c r="M192" s="105" t="str">
        <f t="shared" si="373"/>
        <v>нд</v>
      </c>
      <c r="N192" s="105" t="str">
        <f t="shared" si="373"/>
        <v>нд</v>
      </c>
      <c r="O192" s="105" t="str">
        <f t="shared" si="373"/>
        <v>нд</v>
      </c>
      <c r="P192" s="105" t="str">
        <f t="shared" si="373"/>
        <v>нд</v>
      </c>
      <c r="Q192" s="105" t="str">
        <f t="shared" si="373"/>
        <v>нд</v>
      </c>
      <c r="R192" s="171" t="str">
        <f t="shared" si="265"/>
        <v>нд</v>
      </c>
      <c r="S192" s="171" t="str">
        <f t="shared" si="261"/>
        <v>нд</v>
      </c>
      <c r="T192" s="49" t="s">
        <v>383</v>
      </c>
    </row>
    <row r="193" spans="1:20" ht="31.5" customHeight="1" x14ac:dyDescent="0.25">
      <c r="A193" s="26" t="s">
        <v>355</v>
      </c>
      <c r="B193" s="27" t="s">
        <v>30</v>
      </c>
      <c r="C193" s="22" t="s">
        <v>24</v>
      </c>
      <c r="D193" s="22" t="str">
        <f t="shared" ref="D193:F193" si="374">IF(NOT(SUM(D194:D203)=0),SUM(D194:D203),"нд")</f>
        <v>нд</v>
      </c>
      <c r="E193" s="112">
        <f t="shared" ref="E193" si="375">IF(NOT(SUM(E194:E203)=0),SUM(E194:E203),"нд")</f>
        <v>1.5270000000000001</v>
      </c>
      <c r="F193" s="22" t="str">
        <f t="shared" si="374"/>
        <v>нд</v>
      </c>
      <c r="G193" s="22">
        <f t="shared" ref="G193:I193" si="376">IF(NOT(SUM(G194:G203)=0),SUM(G194:G203),"нд")</f>
        <v>1.5270000000000001</v>
      </c>
      <c r="H193" s="112" t="str">
        <f t="shared" si="376"/>
        <v>нд</v>
      </c>
      <c r="I193" s="112" t="str">
        <f t="shared" si="376"/>
        <v>нд</v>
      </c>
      <c r="J193" s="22" t="str">
        <f t="shared" ref="J193:Q193" si="377">IF(NOT(SUM(J194:J203)=0),SUM(J194:J203),"нд")</f>
        <v>нд</v>
      </c>
      <c r="K193" s="112" t="str">
        <f t="shared" si="377"/>
        <v>нд</v>
      </c>
      <c r="L193" s="22" t="str">
        <f t="shared" si="377"/>
        <v>нд</v>
      </c>
      <c r="M193" s="112" t="str">
        <f t="shared" si="377"/>
        <v>нд</v>
      </c>
      <c r="N193" s="112" t="str">
        <f t="shared" si="377"/>
        <v>нд</v>
      </c>
      <c r="O193" s="112" t="str">
        <f t="shared" si="377"/>
        <v>нд</v>
      </c>
      <c r="P193" s="112" t="str">
        <f t="shared" si="377"/>
        <v>нд</v>
      </c>
      <c r="Q193" s="112" t="str">
        <f t="shared" si="377"/>
        <v>нд</v>
      </c>
      <c r="R193" s="167" t="str">
        <f t="shared" si="265"/>
        <v>нд</v>
      </c>
      <c r="S193" s="167" t="str">
        <f t="shared" si="261"/>
        <v>нд</v>
      </c>
      <c r="T193" s="22" t="s">
        <v>383</v>
      </c>
    </row>
    <row r="194" spans="1:20" ht="31.5" customHeight="1" x14ac:dyDescent="0.25">
      <c r="A194" s="59" t="s">
        <v>356</v>
      </c>
      <c r="B194" s="33" t="s">
        <v>100</v>
      </c>
      <c r="C194" s="31" t="s">
        <v>101</v>
      </c>
      <c r="D194" s="35" t="s">
        <v>25</v>
      </c>
      <c r="E194" s="108">
        <v>2.1999999999999999E-2</v>
      </c>
      <c r="F194" s="35" t="s">
        <v>25</v>
      </c>
      <c r="G194" s="35">
        <v>2.1999999999999999E-2</v>
      </c>
      <c r="H194" s="132" t="s">
        <v>25</v>
      </c>
      <c r="I194" s="132" t="s">
        <v>25</v>
      </c>
      <c r="J194" s="35" t="s">
        <v>25</v>
      </c>
      <c r="K194" s="132" t="s">
        <v>25</v>
      </c>
      <c r="L194" s="35" t="s">
        <v>25</v>
      </c>
      <c r="M194" s="132" t="s">
        <v>25</v>
      </c>
      <c r="N194" s="165" t="str">
        <f t="shared" ref="N194:N203" si="378">IF(SUM(H194)-SUM(L194)=0,"нд",SUM(H194)-SUM(L194))</f>
        <v>нд</v>
      </c>
      <c r="O194" s="165" t="str">
        <f t="shared" ref="O194:O203" si="379">IF(SUM(I194)-SUM(M194)=0,"нд",SUM(I194)-SUM(M194))</f>
        <v>нд</v>
      </c>
      <c r="P194" s="165" t="str">
        <f t="shared" ref="P194:P203" si="380">IF(SUM(L194)-SUM(J194)=0,"нд",SUM(L194)-SUM(J194))</f>
        <v>нд</v>
      </c>
      <c r="Q194" s="165" t="str">
        <f t="shared" ref="Q194:Q203" si="381">IF(SUM(M194)-SUM(K194)=0,"нд",SUM(M194)-SUM(K194))</f>
        <v>нд</v>
      </c>
      <c r="R194" s="174" t="str">
        <f t="shared" si="265"/>
        <v>нд</v>
      </c>
      <c r="S194" s="174" t="str">
        <f t="shared" si="261"/>
        <v>нд</v>
      </c>
      <c r="T194" s="31" t="s">
        <v>25</v>
      </c>
    </row>
    <row r="195" spans="1:20" s="64" customFormat="1" ht="31.5" customHeight="1" x14ac:dyDescent="0.25">
      <c r="A195" s="59" t="s">
        <v>357</v>
      </c>
      <c r="B195" s="33" t="s">
        <v>102</v>
      </c>
      <c r="C195" s="31" t="s">
        <v>103</v>
      </c>
      <c r="D195" s="121" t="s">
        <v>25</v>
      </c>
      <c r="E195" s="108" t="s">
        <v>25</v>
      </c>
      <c r="F195" s="121" t="s">
        <v>25</v>
      </c>
      <c r="G195" s="35" t="s">
        <v>25</v>
      </c>
      <c r="H195" s="132" t="s">
        <v>25</v>
      </c>
      <c r="I195" s="132" t="s">
        <v>25</v>
      </c>
      <c r="J195" s="35" t="s">
        <v>25</v>
      </c>
      <c r="K195" s="132" t="s">
        <v>25</v>
      </c>
      <c r="L195" s="35" t="s">
        <v>25</v>
      </c>
      <c r="M195" s="132" t="s">
        <v>25</v>
      </c>
      <c r="N195" s="165" t="str">
        <f t="shared" si="378"/>
        <v>нд</v>
      </c>
      <c r="O195" s="165" t="str">
        <f t="shared" si="379"/>
        <v>нд</v>
      </c>
      <c r="P195" s="165" t="str">
        <f t="shared" si="380"/>
        <v>нд</v>
      </c>
      <c r="Q195" s="165" t="str">
        <f t="shared" si="381"/>
        <v>нд</v>
      </c>
      <c r="R195" s="174" t="str">
        <f t="shared" si="265"/>
        <v>нд</v>
      </c>
      <c r="S195" s="174" t="str">
        <f t="shared" si="261"/>
        <v>нд</v>
      </c>
      <c r="T195" s="31" t="s">
        <v>25</v>
      </c>
    </row>
    <row r="196" spans="1:20" s="64" customFormat="1" x14ac:dyDescent="0.25">
      <c r="A196" s="59" t="s">
        <v>358</v>
      </c>
      <c r="B196" s="33" t="s">
        <v>104</v>
      </c>
      <c r="C196" s="31" t="s">
        <v>105</v>
      </c>
      <c r="D196" s="35" t="s">
        <v>25</v>
      </c>
      <c r="E196" s="108">
        <v>0.03</v>
      </c>
      <c r="F196" s="35" t="s">
        <v>25</v>
      </c>
      <c r="G196" s="35">
        <v>0.03</v>
      </c>
      <c r="H196" s="132" t="s">
        <v>25</v>
      </c>
      <c r="I196" s="132" t="s">
        <v>25</v>
      </c>
      <c r="J196" s="35" t="s">
        <v>25</v>
      </c>
      <c r="K196" s="132" t="s">
        <v>25</v>
      </c>
      <c r="L196" s="35" t="s">
        <v>25</v>
      </c>
      <c r="M196" s="132" t="s">
        <v>25</v>
      </c>
      <c r="N196" s="165" t="str">
        <f t="shared" si="378"/>
        <v>нд</v>
      </c>
      <c r="O196" s="165" t="str">
        <f t="shared" si="379"/>
        <v>нд</v>
      </c>
      <c r="P196" s="165" t="str">
        <f t="shared" si="380"/>
        <v>нд</v>
      </c>
      <c r="Q196" s="165" t="str">
        <f t="shared" si="381"/>
        <v>нд</v>
      </c>
      <c r="R196" s="174" t="str">
        <f t="shared" si="265"/>
        <v>нд</v>
      </c>
      <c r="S196" s="174" t="str">
        <f t="shared" si="261"/>
        <v>нд</v>
      </c>
      <c r="T196" s="31" t="s">
        <v>25</v>
      </c>
    </row>
    <row r="197" spans="1:20" s="64" customFormat="1" ht="47.25" customHeight="1" x14ac:dyDescent="0.25">
      <c r="A197" s="59" t="s">
        <v>359</v>
      </c>
      <c r="B197" s="33" t="s">
        <v>106</v>
      </c>
      <c r="C197" s="31" t="s">
        <v>107</v>
      </c>
      <c r="D197" s="35" t="s">
        <v>25</v>
      </c>
      <c r="E197" s="108" t="s">
        <v>25</v>
      </c>
      <c r="F197" s="35" t="s">
        <v>25</v>
      </c>
      <c r="G197" s="35" t="s">
        <v>25</v>
      </c>
      <c r="H197" s="132" t="s">
        <v>25</v>
      </c>
      <c r="I197" s="132" t="s">
        <v>25</v>
      </c>
      <c r="J197" s="35" t="s">
        <v>25</v>
      </c>
      <c r="K197" s="132" t="s">
        <v>25</v>
      </c>
      <c r="L197" s="35" t="s">
        <v>25</v>
      </c>
      <c r="M197" s="132" t="s">
        <v>25</v>
      </c>
      <c r="N197" s="165" t="str">
        <f t="shared" si="378"/>
        <v>нд</v>
      </c>
      <c r="O197" s="165" t="str">
        <f t="shared" si="379"/>
        <v>нд</v>
      </c>
      <c r="P197" s="165" t="str">
        <f t="shared" si="380"/>
        <v>нд</v>
      </c>
      <c r="Q197" s="165" t="str">
        <f t="shared" si="381"/>
        <v>нд</v>
      </c>
      <c r="R197" s="174" t="str">
        <f t="shared" si="265"/>
        <v>нд</v>
      </c>
      <c r="S197" s="174" t="str">
        <f t="shared" si="261"/>
        <v>нд</v>
      </c>
      <c r="T197" s="31" t="s">
        <v>25</v>
      </c>
    </row>
    <row r="198" spans="1:20" s="64" customFormat="1" x14ac:dyDescent="0.25">
      <c r="A198" s="59" t="s">
        <v>360</v>
      </c>
      <c r="B198" s="33" t="s">
        <v>108</v>
      </c>
      <c r="C198" s="31" t="s">
        <v>109</v>
      </c>
      <c r="D198" s="35" t="s">
        <v>25</v>
      </c>
      <c r="E198" s="108">
        <v>0.22700000000000001</v>
      </c>
      <c r="F198" s="35" t="s">
        <v>25</v>
      </c>
      <c r="G198" s="35">
        <v>0.22700000000000001</v>
      </c>
      <c r="H198" s="132" t="s">
        <v>25</v>
      </c>
      <c r="I198" s="132" t="s">
        <v>25</v>
      </c>
      <c r="J198" s="35" t="s">
        <v>25</v>
      </c>
      <c r="K198" s="132" t="s">
        <v>25</v>
      </c>
      <c r="L198" s="35" t="s">
        <v>25</v>
      </c>
      <c r="M198" s="132" t="s">
        <v>25</v>
      </c>
      <c r="N198" s="165" t="str">
        <f t="shared" si="378"/>
        <v>нд</v>
      </c>
      <c r="O198" s="165" t="str">
        <f t="shared" si="379"/>
        <v>нд</v>
      </c>
      <c r="P198" s="165" t="str">
        <f t="shared" si="380"/>
        <v>нд</v>
      </c>
      <c r="Q198" s="165" t="str">
        <f t="shared" si="381"/>
        <v>нд</v>
      </c>
      <c r="R198" s="174" t="str">
        <f t="shared" si="265"/>
        <v>нд</v>
      </c>
      <c r="S198" s="174" t="str">
        <f t="shared" si="261"/>
        <v>нд</v>
      </c>
      <c r="T198" s="31" t="s">
        <v>25</v>
      </c>
    </row>
    <row r="199" spans="1:20" s="64" customFormat="1" ht="31.5" customHeight="1" x14ac:dyDescent="0.25">
      <c r="A199" s="59" t="s">
        <v>361</v>
      </c>
      <c r="B199" s="33" t="s">
        <v>110</v>
      </c>
      <c r="C199" s="31" t="s">
        <v>111</v>
      </c>
      <c r="D199" s="35" t="s">
        <v>25</v>
      </c>
      <c r="E199" s="108" t="s">
        <v>25</v>
      </c>
      <c r="F199" s="35" t="s">
        <v>25</v>
      </c>
      <c r="G199" s="35" t="s">
        <v>25</v>
      </c>
      <c r="H199" s="132" t="s">
        <v>25</v>
      </c>
      <c r="I199" s="132" t="s">
        <v>25</v>
      </c>
      <c r="J199" s="35" t="s">
        <v>25</v>
      </c>
      <c r="K199" s="132" t="s">
        <v>25</v>
      </c>
      <c r="L199" s="35" t="s">
        <v>25</v>
      </c>
      <c r="M199" s="132" t="s">
        <v>25</v>
      </c>
      <c r="N199" s="165" t="str">
        <f t="shared" si="378"/>
        <v>нд</v>
      </c>
      <c r="O199" s="165" t="str">
        <f t="shared" si="379"/>
        <v>нд</v>
      </c>
      <c r="P199" s="165" t="str">
        <f t="shared" si="380"/>
        <v>нд</v>
      </c>
      <c r="Q199" s="165" t="str">
        <f t="shared" si="381"/>
        <v>нд</v>
      </c>
      <c r="R199" s="174" t="str">
        <f t="shared" si="265"/>
        <v>нд</v>
      </c>
      <c r="S199" s="174" t="str">
        <f t="shared" si="261"/>
        <v>нд</v>
      </c>
      <c r="T199" s="31" t="s">
        <v>25</v>
      </c>
    </row>
    <row r="200" spans="1:20" ht="36" customHeight="1" x14ac:dyDescent="0.25">
      <c r="A200" s="59" t="s">
        <v>362</v>
      </c>
      <c r="B200" s="33" t="s">
        <v>112</v>
      </c>
      <c r="C200" s="31" t="s">
        <v>113</v>
      </c>
      <c r="D200" s="35" t="s">
        <v>25</v>
      </c>
      <c r="E200" s="108">
        <v>0.13100000000000001</v>
      </c>
      <c r="F200" s="35" t="s">
        <v>25</v>
      </c>
      <c r="G200" s="35">
        <v>0.13100000000000001</v>
      </c>
      <c r="H200" s="132" t="s">
        <v>25</v>
      </c>
      <c r="I200" s="132" t="s">
        <v>25</v>
      </c>
      <c r="J200" s="35" t="s">
        <v>25</v>
      </c>
      <c r="K200" s="132" t="s">
        <v>25</v>
      </c>
      <c r="L200" s="35" t="s">
        <v>25</v>
      </c>
      <c r="M200" s="132" t="s">
        <v>25</v>
      </c>
      <c r="N200" s="165" t="str">
        <f t="shared" si="378"/>
        <v>нд</v>
      </c>
      <c r="O200" s="165" t="str">
        <f t="shared" si="379"/>
        <v>нд</v>
      </c>
      <c r="P200" s="165" t="str">
        <f t="shared" si="380"/>
        <v>нд</v>
      </c>
      <c r="Q200" s="165" t="str">
        <f t="shared" si="381"/>
        <v>нд</v>
      </c>
      <c r="R200" s="174" t="str">
        <f t="shared" si="265"/>
        <v>нд</v>
      </c>
      <c r="S200" s="174" t="str">
        <f t="shared" si="261"/>
        <v>нд</v>
      </c>
      <c r="T200" s="31" t="s">
        <v>25</v>
      </c>
    </row>
    <row r="201" spans="1:20" s="68" customFormat="1" ht="44.25" customHeight="1" x14ac:dyDescent="0.25">
      <c r="A201" s="59" t="s">
        <v>363</v>
      </c>
      <c r="B201" s="33" t="s">
        <v>114</v>
      </c>
      <c r="C201" s="31" t="s">
        <v>115</v>
      </c>
      <c r="D201" s="35" t="s">
        <v>25</v>
      </c>
      <c r="E201" s="108" t="s">
        <v>25</v>
      </c>
      <c r="F201" s="35" t="s">
        <v>25</v>
      </c>
      <c r="G201" s="35" t="s">
        <v>25</v>
      </c>
      <c r="H201" s="132" t="s">
        <v>25</v>
      </c>
      <c r="I201" s="132" t="s">
        <v>25</v>
      </c>
      <c r="J201" s="35" t="s">
        <v>25</v>
      </c>
      <c r="K201" s="132" t="s">
        <v>25</v>
      </c>
      <c r="L201" s="35" t="s">
        <v>25</v>
      </c>
      <c r="M201" s="132" t="s">
        <v>25</v>
      </c>
      <c r="N201" s="165" t="str">
        <f t="shared" si="378"/>
        <v>нд</v>
      </c>
      <c r="O201" s="165" t="str">
        <f t="shared" si="379"/>
        <v>нд</v>
      </c>
      <c r="P201" s="165" t="str">
        <f t="shared" si="380"/>
        <v>нд</v>
      </c>
      <c r="Q201" s="165" t="str">
        <f t="shared" si="381"/>
        <v>нд</v>
      </c>
      <c r="R201" s="174" t="str">
        <f t="shared" si="265"/>
        <v>нд</v>
      </c>
      <c r="S201" s="174" t="str">
        <f t="shared" si="261"/>
        <v>нд</v>
      </c>
      <c r="T201" s="31" t="s">
        <v>25</v>
      </c>
    </row>
    <row r="202" spans="1:20" x14ac:dyDescent="0.25">
      <c r="A202" s="59" t="s">
        <v>364</v>
      </c>
      <c r="B202" s="30" t="s">
        <v>116</v>
      </c>
      <c r="C202" s="35" t="s">
        <v>117</v>
      </c>
      <c r="D202" s="35" t="s">
        <v>25</v>
      </c>
      <c r="E202" s="108" t="s">
        <v>25</v>
      </c>
      <c r="F202" s="35" t="s">
        <v>25</v>
      </c>
      <c r="G202" s="35" t="s">
        <v>25</v>
      </c>
      <c r="H202" s="132" t="s">
        <v>25</v>
      </c>
      <c r="I202" s="132" t="s">
        <v>25</v>
      </c>
      <c r="J202" s="35" t="s">
        <v>25</v>
      </c>
      <c r="K202" s="132" t="s">
        <v>25</v>
      </c>
      <c r="L202" s="35" t="s">
        <v>25</v>
      </c>
      <c r="M202" s="132" t="s">
        <v>25</v>
      </c>
      <c r="N202" s="165" t="str">
        <f t="shared" si="378"/>
        <v>нд</v>
      </c>
      <c r="O202" s="165" t="str">
        <f t="shared" si="379"/>
        <v>нд</v>
      </c>
      <c r="P202" s="165" t="str">
        <f t="shared" si="380"/>
        <v>нд</v>
      </c>
      <c r="Q202" s="165" t="str">
        <f t="shared" si="381"/>
        <v>нд</v>
      </c>
      <c r="R202" s="174" t="str">
        <f t="shared" si="265"/>
        <v>нд</v>
      </c>
      <c r="S202" s="174" t="str">
        <f t="shared" si="261"/>
        <v>нд</v>
      </c>
      <c r="T202" s="35" t="s">
        <v>25</v>
      </c>
    </row>
    <row r="203" spans="1:20" ht="25.5" customHeight="1" x14ac:dyDescent="0.25">
      <c r="A203" s="93" t="s">
        <v>389</v>
      </c>
      <c r="B203" s="94" t="s">
        <v>390</v>
      </c>
      <c r="C203" s="66" t="s">
        <v>391</v>
      </c>
      <c r="D203" s="92" t="s">
        <v>25</v>
      </c>
      <c r="E203" s="115">
        <v>1.117</v>
      </c>
      <c r="F203" s="92" t="s">
        <v>25</v>
      </c>
      <c r="G203" s="80">
        <v>1.117</v>
      </c>
      <c r="H203" s="65" t="s">
        <v>25</v>
      </c>
      <c r="I203" s="132" t="s">
        <v>25</v>
      </c>
      <c r="J203" s="35" t="s">
        <v>25</v>
      </c>
      <c r="K203" s="132" t="s">
        <v>25</v>
      </c>
      <c r="L203" s="35" t="s">
        <v>25</v>
      </c>
      <c r="M203" s="132" t="s">
        <v>25</v>
      </c>
      <c r="N203" s="165" t="str">
        <f t="shared" si="378"/>
        <v>нд</v>
      </c>
      <c r="O203" s="165" t="str">
        <f t="shared" si="379"/>
        <v>нд</v>
      </c>
      <c r="P203" s="165" t="str">
        <f t="shared" si="380"/>
        <v>нд</v>
      </c>
      <c r="Q203" s="165" t="str">
        <f t="shared" si="381"/>
        <v>нд</v>
      </c>
      <c r="R203" s="174" t="str">
        <f t="shared" si="265"/>
        <v>нд</v>
      </c>
      <c r="S203" s="174" t="str">
        <f t="shared" si="261"/>
        <v>нд</v>
      </c>
      <c r="T203" s="66" t="s">
        <v>25</v>
      </c>
    </row>
    <row r="204" spans="1:20" ht="31.5" customHeight="1" x14ac:dyDescent="0.25">
      <c r="A204" s="36" t="s">
        <v>365</v>
      </c>
      <c r="B204" s="39" t="s">
        <v>66</v>
      </c>
      <c r="C204" s="38" t="s">
        <v>24</v>
      </c>
      <c r="D204" s="99" t="str">
        <f t="shared" ref="D204:F204" si="382">IF(NOT(SUM(D205:D208)=0),SUM(D205:D208),"нд")</f>
        <v>нд</v>
      </c>
      <c r="E204" s="102">
        <f t="shared" ref="E204" si="383">IF(NOT(SUM(E205:E208)=0),SUM(E205:E208),"нд")</f>
        <v>0.84899999999999998</v>
      </c>
      <c r="F204" s="99" t="str">
        <f t="shared" si="382"/>
        <v>нд</v>
      </c>
      <c r="G204" s="99">
        <f t="shared" ref="G204:Q204" si="384">IF(NOT(SUM(G205:G208)=0),SUM(G205:G208),"нд")</f>
        <v>0.84899999999999998</v>
      </c>
      <c r="H204" s="102" t="str">
        <f t="shared" si="384"/>
        <v>нд</v>
      </c>
      <c r="I204" s="102" t="str">
        <f t="shared" si="384"/>
        <v>нд</v>
      </c>
      <c r="J204" s="99" t="str">
        <f t="shared" si="384"/>
        <v>нд</v>
      </c>
      <c r="K204" s="102" t="str">
        <f t="shared" si="384"/>
        <v>нд</v>
      </c>
      <c r="L204" s="99" t="str">
        <f t="shared" si="384"/>
        <v>нд</v>
      </c>
      <c r="M204" s="102" t="str">
        <f t="shared" si="384"/>
        <v>нд</v>
      </c>
      <c r="N204" s="102" t="str">
        <f t="shared" si="384"/>
        <v>нд</v>
      </c>
      <c r="O204" s="102" t="str">
        <f t="shared" si="384"/>
        <v>нд</v>
      </c>
      <c r="P204" s="102" t="str">
        <f t="shared" si="384"/>
        <v>нд</v>
      </c>
      <c r="Q204" s="102" t="str">
        <f t="shared" si="384"/>
        <v>нд</v>
      </c>
      <c r="R204" s="168" t="str">
        <f t="shared" si="265"/>
        <v>нд</v>
      </c>
      <c r="S204" s="168" t="str">
        <f t="shared" si="261"/>
        <v>нд</v>
      </c>
      <c r="T204" s="38" t="s">
        <v>383</v>
      </c>
    </row>
    <row r="205" spans="1:20" ht="47.25" customHeight="1" x14ac:dyDescent="0.25">
      <c r="A205" s="59" t="s">
        <v>366</v>
      </c>
      <c r="B205" s="33" t="s">
        <v>118</v>
      </c>
      <c r="C205" s="31" t="s">
        <v>119</v>
      </c>
      <c r="D205" s="35" t="s">
        <v>25</v>
      </c>
      <c r="E205" s="108">
        <v>0.17100000000000001</v>
      </c>
      <c r="F205" s="35" t="s">
        <v>25</v>
      </c>
      <c r="G205" s="35">
        <v>0.17100000000000001</v>
      </c>
      <c r="H205" s="132" t="s">
        <v>25</v>
      </c>
      <c r="I205" s="132" t="s">
        <v>25</v>
      </c>
      <c r="J205" s="35" t="s">
        <v>25</v>
      </c>
      <c r="K205" s="132" t="s">
        <v>25</v>
      </c>
      <c r="L205" s="35" t="s">
        <v>25</v>
      </c>
      <c r="M205" s="132" t="s">
        <v>25</v>
      </c>
      <c r="N205" s="165" t="str">
        <f t="shared" ref="N205:N208" si="385">IF(SUM(H205)-SUM(L205)=0,"нд",SUM(H205)-SUM(L205))</f>
        <v>нд</v>
      </c>
      <c r="O205" s="165" t="str">
        <f t="shared" ref="O205:O208" si="386">IF(SUM(I205)-SUM(M205)=0,"нд",SUM(I205)-SUM(M205))</f>
        <v>нд</v>
      </c>
      <c r="P205" s="165" t="str">
        <f t="shared" ref="P205:P208" si="387">IF(SUM(L205)-SUM(J205)=0,"нд",SUM(L205)-SUM(J205))</f>
        <v>нд</v>
      </c>
      <c r="Q205" s="165" t="str">
        <f t="shared" ref="Q205:Q208" si="388">IF(SUM(M205)-SUM(K205)=0,"нд",SUM(M205)-SUM(K205))</f>
        <v>нд</v>
      </c>
      <c r="R205" s="174" t="str">
        <f t="shared" si="265"/>
        <v>нд</v>
      </c>
      <c r="S205" s="174" t="str">
        <f t="shared" si="261"/>
        <v>нд</v>
      </c>
      <c r="T205" s="31" t="s">
        <v>25</v>
      </c>
    </row>
    <row r="206" spans="1:20" ht="31.5" customHeight="1" x14ac:dyDescent="0.25">
      <c r="A206" s="59" t="s">
        <v>367</v>
      </c>
      <c r="B206" s="33" t="s">
        <v>120</v>
      </c>
      <c r="C206" s="31" t="s">
        <v>121</v>
      </c>
      <c r="D206" s="35" t="s">
        <v>25</v>
      </c>
      <c r="E206" s="108">
        <v>0.436</v>
      </c>
      <c r="F206" s="35" t="s">
        <v>25</v>
      </c>
      <c r="G206" s="35">
        <v>0.436</v>
      </c>
      <c r="H206" s="132" t="s">
        <v>25</v>
      </c>
      <c r="I206" s="132" t="s">
        <v>25</v>
      </c>
      <c r="J206" s="35" t="s">
        <v>25</v>
      </c>
      <c r="K206" s="132" t="s">
        <v>25</v>
      </c>
      <c r="L206" s="35" t="s">
        <v>25</v>
      </c>
      <c r="M206" s="132" t="s">
        <v>25</v>
      </c>
      <c r="N206" s="165" t="str">
        <f t="shared" si="385"/>
        <v>нд</v>
      </c>
      <c r="O206" s="165" t="str">
        <f t="shared" si="386"/>
        <v>нд</v>
      </c>
      <c r="P206" s="165" t="str">
        <f t="shared" si="387"/>
        <v>нд</v>
      </c>
      <c r="Q206" s="165" t="str">
        <f t="shared" si="388"/>
        <v>нд</v>
      </c>
      <c r="R206" s="174" t="str">
        <f t="shared" si="265"/>
        <v>нд</v>
      </c>
      <c r="S206" s="174" t="str">
        <f t="shared" si="261"/>
        <v>нд</v>
      </c>
      <c r="T206" s="31" t="s">
        <v>25</v>
      </c>
    </row>
    <row r="207" spans="1:20" ht="31.5" x14ac:dyDescent="0.25">
      <c r="A207" s="59" t="s">
        <v>368</v>
      </c>
      <c r="B207" s="33" t="s">
        <v>122</v>
      </c>
      <c r="C207" s="31" t="s">
        <v>123</v>
      </c>
      <c r="D207" s="35" t="s">
        <v>25</v>
      </c>
      <c r="E207" s="108">
        <v>0.10199999999999999</v>
      </c>
      <c r="F207" s="35" t="s">
        <v>25</v>
      </c>
      <c r="G207" s="35">
        <v>0.10199999999999999</v>
      </c>
      <c r="H207" s="132" t="s">
        <v>25</v>
      </c>
      <c r="I207" s="132" t="s">
        <v>25</v>
      </c>
      <c r="J207" s="35" t="s">
        <v>25</v>
      </c>
      <c r="K207" s="132" t="s">
        <v>25</v>
      </c>
      <c r="L207" s="35" t="s">
        <v>25</v>
      </c>
      <c r="M207" s="132" t="s">
        <v>25</v>
      </c>
      <c r="N207" s="165" t="str">
        <f t="shared" si="385"/>
        <v>нд</v>
      </c>
      <c r="O207" s="165" t="str">
        <f t="shared" si="386"/>
        <v>нд</v>
      </c>
      <c r="P207" s="165" t="str">
        <f t="shared" si="387"/>
        <v>нд</v>
      </c>
      <c r="Q207" s="165" t="str">
        <f t="shared" si="388"/>
        <v>нд</v>
      </c>
      <c r="R207" s="174" t="str">
        <f t="shared" si="265"/>
        <v>нд</v>
      </c>
      <c r="S207" s="174" t="str">
        <f t="shared" si="261"/>
        <v>нд</v>
      </c>
      <c r="T207" s="31" t="s">
        <v>25</v>
      </c>
    </row>
    <row r="208" spans="1:20" x14ac:dyDescent="0.25">
      <c r="A208" s="59" t="s">
        <v>369</v>
      </c>
      <c r="B208" s="33" t="s">
        <v>124</v>
      </c>
      <c r="C208" s="31" t="s">
        <v>125</v>
      </c>
      <c r="D208" s="35" t="s">
        <v>25</v>
      </c>
      <c r="E208" s="108">
        <v>0.14000000000000001</v>
      </c>
      <c r="F208" s="35" t="s">
        <v>25</v>
      </c>
      <c r="G208" s="35">
        <v>0.14000000000000001</v>
      </c>
      <c r="H208" s="132" t="s">
        <v>25</v>
      </c>
      <c r="I208" s="132" t="s">
        <v>25</v>
      </c>
      <c r="J208" s="35" t="s">
        <v>25</v>
      </c>
      <c r="K208" s="132" t="s">
        <v>25</v>
      </c>
      <c r="L208" s="35" t="s">
        <v>25</v>
      </c>
      <c r="M208" s="132" t="s">
        <v>25</v>
      </c>
      <c r="N208" s="165" t="str">
        <f t="shared" si="385"/>
        <v>нд</v>
      </c>
      <c r="O208" s="165" t="str">
        <f t="shared" si="386"/>
        <v>нд</v>
      </c>
      <c r="P208" s="165" t="str">
        <f t="shared" si="387"/>
        <v>нд</v>
      </c>
      <c r="Q208" s="165" t="str">
        <f t="shared" si="388"/>
        <v>нд</v>
      </c>
      <c r="R208" s="174" t="str">
        <f t="shared" si="265"/>
        <v>нд</v>
      </c>
      <c r="S208" s="174" t="str">
        <f t="shared" si="261"/>
        <v>нд</v>
      </c>
      <c r="T208" s="31" t="s">
        <v>25</v>
      </c>
    </row>
    <row r="209" spans="1:20" x14ac:dyDescent="0.25">
      <c r="A209" s="47" t="s">
        <v>370</v>
      </c>
      <c r="B209" s="48" t="s">
        <v>126</v>
      </c>
      <c r="C209" s="49" t="s">
        <v>24</v>
      </c>
      <c r="D209" s="120" t="str">
        <f t="shared" ref="D209:F209" si="389">IF(NOT(SUM(D210,D216)=0),SUM(D210,D216),"нд")</f>
        <v>нд</v>
      </c>
      <c r="E209" s="105">
        <f t="shared" ref="E209" si="390">IF(NOT(SUM(E210,E216)=0),SUM(E210,E216),"нд")</f>
        <v>12.327</v>
      </c>
      <c r="F209" s="120" t="str">
        <f t="shared" si="389"/>
        <v>нд</v>
      </c>
      <c r="G209" s="120">
        <f t="shared" ref="G209:I209" si="391">IF(NOT(SUM(G210,G216)=0),SUM(G210,G216),"нд")</f>
        <v>12.327</v>
      </c>
      <c r="H209" s="105" t="str">
        <f t="shared" si="391"/>
        <v>нд</v>
      </c>
      <c r="I209" s="105" t="str">
        <f t="shared" si="391"/>
        <v>нд</v>
      </c>
      <c r="J209" s="120" t="str">
        <f t="shared" ref="J209:Q209" si="392">IF(NOT(SUM(J210,J216)=0),SUM(J210,J216),"нд")</f>
        <v>нд</v>
      </c>
      <c r="K209" s="105" t="str">
        <f t="shared" si="392"/>
        <v>нд</v>
      </c>
      <c r="L209" s="120" t="str">
        <f t="shared" si="392"/>
        <v>нд</v>
      </c>
      <c r="M209" s="105" t="str">
        <f t="shared" si="392"/>
        <v>нд</v>
      </c>
      <c r="N209" s="105" t="str">
        <f t="shared" si="392"/>
        <v>нд</v>
      </c>
      <c r="O209" s="105" t="str">
        <f t="shared" si="392"/>
        <v>нд</v>
      </c>
      <c r="P209" s="105" t="str">
        <f t="shared" si="392"/>
        <v>нд</v>
      </c>
      <c r="Q209" s="105" t="str">
        <f t="shared" si="392"/>
        <v>нд</v>
      </c>
      <c r="R209" s="171" t="str">
        <f t="shared" si="265"/>
        <v>нд</v>
      </c>
      <c r="S209" s="171" t="str">
        <f t="shared" si="261"/>
        <v>нд</v>
      </c>
      <c r="T209" s="49" t="s">
        <v>383</v>
      </c>
    </row>
    <row r="210" spans="1:20" x14ac:dyDescent="0.25">
      <c r="A210" s="32" t="s">
        <v>371</v>
      </c>
      <c r="B210" s="27" t="s">
        <v>30</v>
      </c>
      <c r="C210" s="22" t="s">
        <v>24</v>
      </c>
      <c r="D210" s="22" t="str">
        <f t="shared" ref="D210:F210" si="393">IF(NOT(SUM(D211:D215)=0),SUM(D211:D215),"нд")</f>
        <v>нд</v>
      </c>
      <c r="E210" s="112">
        <f t="shared" ref="E210" si="394">IF(NOT(SUM(E211:E215)=0),SUM(E211:E215),"нд")</f>
        <v>4.0960000000000001</v>
      </c>
      <c r="F210" s="22" t="str">
        <f t="shared" si="393"/>
        <v>нд</v>
      </c>
      <c r="G210" s="22">
        <f t="shared" ref="G210:I210" si="395">IF(NOT(SUM(G211:G215)=0),SUM(G211:G215),"нд")</f>
        <v>4.0960000000000001</v>
      </c>
      <c r="H210" s="112" t="str">
        <f t="shared" si="395"/>
        <v>нд</v>
      </c>
      <c r="I210" s="112" t="str">
        <f t="shared" si="395"/>
        <v>нд</v>
      </c>
      <c r="J210" s="22" t="str">
        <f t="shared" ref="J210:Q210" si="396">IF(NOT(SUM(J211:J215)=0),SUM(J211:J215),"нд")</f>
        <v>нд</v>
      </c>
      <c r="K210" s="112" t="str">
        <f t="shared" si="396"/>
        <v>нд</v>
      </c>
      <c r="L210" s="22" t="str">
        <f t="shared" si="396"/>
        <v>нд</v>
      </c>
      <c r="M210" s="112" t="str">
        <f t="shared" si="396"/>
        <v>нд</v>
      </c>
      <c r="N210" s="112" t="str">
        <f t="shared" si="396"/>
        <v>нд</v>
      </c>
      <c r="O210" s="112" t="str">
        <f t="shared" si="396"/>
        <v>нд</v>
      </c>
      <c r="P210" s="112" t="str">
        <f t="shared" si="396"/>
        <v>нд</v>
      </c>
      <c r="Q210" s="112" t="str">
        <f t="shared" si="396"/>
        <v>нд</v>
      </c>
      <c r="R210" s="178" t="str">
        <f t="shared" si="265"/>
        <v>нд</v>
      </c>
      <c r="S210" s="178" t="str">
        <f t="shared" si="261"/>
        <v>нд</v>
      </c>
      <c r="T210" s="22" t="s">
        <v>383</v>
      </c>
    </row>
    <row r="211" spans="1:20" ht="24.75" customHeight="1" x14ac:dyDescent="0.25">
      <c r="A211" s="29" t="s">
        <v>372</v>
      </c>
      <c r="B211" s="33" t="s">
        <v>127</v>
      </c>
      <c r="C211" s="31" t="s">
        <v>128</v>
      </c>
      <c r="D211" s="35" t="s">
        <v>25</v>
      </c>
      <c r="E211" s="108">
        <v>1.2030000000000001</v>
      </c>
      <c r="F211" s="35" t="s">
        <v>25</v>
      </c>
      <c r="G211" s="35">
        <v>1.2030000000000001</v>
      </c>
      <c r="H211" s="132" t="s">
        <v>25</v>
      </c>
      <c r="I211" s="132" t="s">
        <v>25</v>
      </c>
      <c r="J211" s="35" t="s">
        <v>25</v>
      </c>
      <c r="K211" s="132" t="s">
        <v>25</v>
      </c>
      <c r="L211" s="35" t="s">
        <v>25</v>
      </c>
      <c r="M211" s="132" t="s">
        <v>25</v>
      </c>
      <c r="N211" s="165" t="str">
        <f t="shared" ref="N211:N215" si="397">IF(SUM(H211)-SUM(L211)=0,"нд",SUM(H211)-SUM(L211))</f>
        <v>нд</v>
      </c>
      <c r="O211" s="165" t="str">
        <f t="shared" ref="O211:O215" si="398">IF(SUM(I211)-SUM(M211)=0,"нд",SUM(I211)-SUM(M211))</f>
        <v>нд</v>
      </c>
      <c r="P211" s="165" t="str">
        <f t="shared" ref="P211:P215" si="399">IF(SUM(L211)-SUM(J211)=0,"нд",SUM(L211)-SUM(J211))</f>
        <v>нд</v>
      </c>
      <c r="Q211" s="165" t="str">
        <f t="shared" ref="Q211:Q215" si="400">IF(SUM(M211)-SUM(K211)=0,"нд",SUM(M211)-SUM(K211))</f>
        <v>нд</v>
      </c>
      <c r="R211" s="174" t="str">
        <f t="shared" si="265"/>
        <v>нд</v>
      </c>
      <c r="S211" s="174" t="str">
        <f t="shared" si="261"/>
        <v>нд</v>
      </c>
      <c r="T211" s="31" t="s">
        <v>25</v>
      </c>
    </row>
    <row r="212" spans="1:20" ht="21" customHeight="1" x14ac:dyDescent="0.25">
      <c r="A212" s="29" t="s">
        <v>373</v>
      </c>
      <c r="B212" s="33" t="s">
        <v>129</v>
      </c>
      <c r="C212" s="31" t="s">
        <v>130</v>
      </c>
      <c r="D212" s="35" t="s">
        <v>25</v>
      </c>
      <c r="E212" s="108">
        <v>2.8929999999999998</v>
      </c>
      <c r="F212" s="35" t="s">
        <v>25</v>
      </c>
      <c r="G212" s="35">
        <v>2.8929999999999998</v>
      </c>
      <c r="H212" s="132" t="s">
        <v>25</v>
      </c>
      <c r="I212" s="132" t="s">
        <v>25</v>
      </c>
      <c r="J212" s="35" t="s">
        <v>25</v>
      </c>
      <c r="K212" s="132" t="s">
        <v>25</v>
      </c>
      <c r="L212" s="35" t="s">
        <v>25</v>
      </c>
      <c r="M212" s="132" t="s">
        <v>25</v>
      </c>
      <c r="N212" s="165" t="str">
        <f t="shared" si="397"/>
        <v>нд</v>
      </c>
      <c r="O212" s="165" t="str">
        <f t="shared" si="398"/>
        <v>нд</v>
      </c>
      <c r="P212" s="165" t="str">
        <f t="shared" si="399"/>
        <v>нд</v>
      </c>
      <c r="Q212" s="165" t="str">
        <f t="shared" si="400"/>
        <v>нд</v>
      </c>
      <c r="R212" s="174" t="str">
        <f t="shared" si="265"/>
        <v>нд</v>
      </c>
      <c r="S212" s="174" t="str">
        <f t="shared" si="261"/>
        <v>нд</v>
      </c>
      <c r="T212" s="31" t="s">
        <v>25</v>
      </c>
    </row>
    <row r="213" spans="1:20" ht="21" customHeight="1" x14ac:dyDescent="0.25">
      <c r="A213" s="29" t="s">
        <v>374</v>
      </c>
      <c r="B213" s="40" t="s">
        <v>131</v>
      </c>
      <c r="C213" s="31" t="s">
        <v>132</v>
      </c>
      <c r="D213" s="123" t="s">
        <v>25</v>
      </c>
      <c r="E213" s="108" t="s">
        <v>25</v>
      </c>
      <c r="F213" s="123" t="s">
        <v>25</v>
      </c>
      <c r="G213" s="35" t="s">
        <v>25</v>
      </c>
      <c r="H213" s="132" t="s">
        <v>25</v>
      </c>
      <c r="I213" s="132" t="s">
        <v>25</v>
      </c>
      <c r="J213" s="35" t="s">
        <v>25</v>
      </c>
      <c r="K213" s="132" t="s">
        <v>25</v>
      </c>
      <c r="L213" s="35" t="s">
        <v>25</v>
      </c>
      <c r="M213" s="132" t="s">
        <v>25</v>
      </c>
      <c r="N213" s="165" t="str">
        <f t="shared" si="397"/>
        <v>нд</v>
      </c>
      <c r="O213" s="165" t="str">
        <f t="shared" si="398"/>
        <v>нд</v>
      </c>
      <c r="P213" s="165" t="str">
        <f t="shared" si="399"/>
        <v>нд</v>
      </c>
      <c r="Q213" s="165" t="str">
        <f t="shared" si="400"/>
        <v>нд</v>
      </c>
      <c r="R213" s="174" t="str">
        <f t="shared" ref="R213:R219" si="401">IF(NOT(IFERROR(ROUND((L213-J213)/J213*100,2),"нд")=0),IFERROR(ROUND((J213-J213)/J213*100,2),"нд"),"нд")</f>
        <v>нд</v>
      </c>
      <c r="S213" s="174" t="str">
        <f t="shared" ref="S213:S219" si="402">IF(NOT(IFERROR(ROUND((M213-K213)/K213*100,2),"нд")=0),IFERROR(ROUND((M213-K213)/K213*100,2),"нд"),"нд")</f>
        <v>нд</v>
      </c>
      <c r="T213" s="31" t="s">
        <v>25</v>
      </c>
    </row>
    <row r="214" spans="1:20" x14ac:dyDescent="0.25">
      <c r="A214" s="29" t="s">
        <v>375</v>
      </c>
      <c r="B214" s="30" t="s">
        <v>133</v>
      </c>
      <c r="C214" s="35" t="s">
        <v>134</v>
      </c>
      <c r="D214" s="35" t="s">
        <v>25</v>
      </c>
      <c r="E214" s="108" t="s">
        <v>25</v>
      </c>
      <c r="F214" s="35" t="s">
        <v>25</v>
      </c>
      <c r="G214" s="35" t="s">
        <v>25</v>
      </c>
      <c r="H214" s="132" t="s">
        <v>25</v>
      </c>
      <c r="I214" s="132" t="s">
        <v>25</v>
      </c>
      <c r="J214" s="35" t="s">
        <v>25</v>
      </c>
      <c r="K214" s="132" t="s">
        <v>25</v>
      </c>
      <c r="L214" s="35" t="s">
        <v>25</v>
      </c>
      <c r="M214" s="132" t="s">
        <v>25</v>
      </c>
      <c r="N214" s="165" t="str">
        <f t="shared" si="397"/>
        <v>нд</v>
      </c>
      <c r="O214" s="165" t="str">
        <f t="shared" si="398"/>
        <v>нд</v>
      </c>
      <c r="P214" s="165" t="str">
        <f t="shared" si="399"/>
        <v>нд</v>
      </c>
      <c r="Q214" s="165" t="str">
        <f t="shared" si="400"/>
        <v>нд</v>
      </c>
      <c r="R214" s="174" t="str">
        <f t="shared" si="401"/>
        <v>нд</v>
      </c>
      <c r="S214" s="174" t="str">
        <f t="shared" si="402"/>
        <v>нд</v>
      </c>
      <c r="T214" s="35" t="s">
        <v>25</v>
      </c>
    </row>
    <row r="215" spans="1:20" s="64" customFormat="1" x14ac:dyDescent="0.25">
      <c r="A215" s="29" t="s">
        <v>376</v>
      </c>
      <c r="B215" s="30" t="s">
        <v>138</v>
      </c>
      <c r="C215" s="35" t="s">
        <v>377</v>
      </c>
      <c r="D215" s="35" t="s">
        <v>25</v>
      </c>
      <c r="E215" s="108" t="s">
        <v>25</v>
      </c>
      <c r="F215" s="35" t="s">
        <v>25</v>
      </c>
      <c r="G215" s="35" t="s">
        <v>25</v>
      </c>
      <c r="H215" s="132" t="s">
        <v>25</v>
      </c>
      <c r="I215" s="132" t="s">
        <v>25</v>
      </c>
      <c r="J215" s="35" t="s">
        <v>25</v>
      </c>
      <c r="K215" s="132" t="s">
        <v>25</v>
      </c>
      <c r="L215" s="35" t="s">
        <v>25</v>
      </c>
      <c r="M215" s="132" t="s">
        <v>25</v>
      </c>
      <c r="N215" s="165" t="str">
        <f t="shared" si="397"/>
        <v>нд</v>
      </c>
      <c r="O215" s="165" t="str">
        <f t="shared" si="398"/>
        <v>нд</v>
      </c>
      <c r="P215" s="165" t="str">
        <f t="shared" si="399"/>
        <v>нд</v>
      </c>
      <c r="Q215" s="165" t="str">
        <f t="shared" si="400"/>
        <v>нд</v>
      </c>
      <c r="R215" s="174" t="str">
        <f t="shared" si="401"/>
        <v>нд</v>
      </c>
      <c r="S215" s="174" t="str">
        <f t="shared" si="402"/>
        <v>нд</v>
      </c>
      <c r="T215" s="35" t="s">
        <v>25</v>
      </c>
    </row>
    <row r="216" spans="1:20" s="64" customFormat="1" x14ac:dyDescent="0.25">
      <c r="A216" s="36" t="s">
        <v>378</v>
      </c>
      <c r="B216" s="39" t="s">
        <v>66</v>
      </c>
      <c r="C216" s="38" t="s">
        <v>24</v>
      </c>
      <c r="D216" s="99" t="str">
        <f t="shared" ref="D216:F216" si="403">IF(NOT(SUM(D217:D219)=0),SUM(D217:D219),"нд")</f>
        <v>нд</v>
      </c>
      <c r="E216" s="102">
        <f t="shared" ref="E216" si="404">IF(NOT(SUM(E217:E219)=0),SUM(E217:E219),"нд")</f>
        <v>8.2309999999999999</v>
      </c>
      <c r="F216" s="99" t="str">
        <f t="shared" si="403"/>
        <v>нд</v>
      </c>
      <c r="G216" s="99">
        <f t="shared" ref="G216:Q216" si="405">IF(NOT(SUM(G217:G219)=0),SUM(G217:G219),"нд")</f>
        <v>8.2309999999999999</v>
      </c>
      <c r="H216" s="102" t="str">
        <f t="shared" si="405"/>
        <v>нд</v>
      </c>
      <c r="I216" s="102" t="str">
        <f t="shared" si="405"/>
        <v>нд</v>
      </c>
      <c r="J216" s="99" t="str">
        <f t="shared" si="405"/>
        <v>нд</v>
      </c>
      <c r="K216" s="102" t="str">
        <f t="shared" si="405"/>
        <v>нд</v>
      </c>
      <c r="L216" s="99" t="str">
        <f t="shared" si="405"/>
        <v>нд</v>
      </c>
      <c r="M216" s="102" t="str">
        <f t="shared" si="405"/>
        <v>нд</v>
      </c>
      <c r="N216" s="102" t="str">
        <f t="shared" si="405"/>
        <v>нд</v>
      </c>
      <c r="O216" s="102" t="str">
        <f t="shared" si="405"/>
        <v>нд</v>
      </c>
      <c r="P216" s="102" t="str">
        <f t="shared" si="405"/>
        <v>нд</v>
      </c>
      <c r="Q216" s="102" t="str">
        <f t="shared" si="405"/>
        <v>нд</v>
      </c>
      <c r="R216" s="168" t="str">
        <f t="shared" si="401"/>
        <v>нд</v>
      </c>
      <c r="S216" s="168" t="str">
        <f t="shared" si="402"/>
        <v>нд</v>
      </c>
      <c r="T216" s="38" t="s">
        <v>383</v>
      </c>
    </row>
    <row r="217" spans="1:20" ht="22.5" customHeight="1" x14ac:dyDescent="0.25">
      <c r="A217" s="29" t="s">
        <v>379</v>
      </c>
      <c r="B217" s="33" t="s">
        <v>135</v>
      </c>
      <c r="C217" s="31" t="s">
        <v>380</v>
      </c>
      <c r="D217" s="123" t="s">
        <v>25</v>
      </c>
      <c r="E217" s="108">
        <v>3.8280000000000003</v>
      </c>
      <c r="F217" s="123" t="s">
        <v>25</v>
      </c>
      <c r="G217" s="35">
        <v>3.8279999999999998</v>
      </c>
      <c r="H217" s="132" t="s">
        <v>25</v>
      </c>
      <c r="I217" s="132" t="s">
        <v>25</v>
      </c>
      <c r="J217" s="35" t="s">
        <v>25</v>
      </c>
      <c r="K217" s="132" t="s">
        <v>25</v>
      </c>
      <c r="L217" s="35" t="s">
        <v>25</v>
      </c>
      <c r="M217" s="132" t="s">
        <v>25</v>
      </c>
      <c r="N217" s="165" t="str">
        <f t="shared" ref="N217:N219" si="406">IF(SUM(H217)-SUM(L217)=0,"нд",SUM(H217)-SUM(L217))</f>
        <v>нд</v>
      </c>
      <c r="O217" s="165" t="str">
        <f t="shared" ref="O217:O219" si="407">IF(SUM(I217)-SUM(M217)=0,"нд",SUM(I217)-SUM(M217))</f>
        <v>нд</v>
      </c>
      <c r="P217" s="165" t="str">
        <f t="shared" ref="P217:P219" si="408">IF(SUM(L217)-SUM(J217)=0,"нд",SUM(L217)-SUM(J217))</f>
        <v>нд</v>
      </c>
      <c r="Q217" s="165" t="str">
        <f t="shared" ref="Q217:Q219" si="409">IF(SUM(M217)-SUM(K217)=0,"нд",SUM(M217)-SUM(K217))</f>
        <v>нд</v>
      </c>
      <c r="R217" s="174" t="str">
        <f t="shared" si="401"/>
        <v>нд</v>
      </c>
      <c r="S217" s="174" t="str">
        <f t="shared" si="402"/>
        <v>нд</v>
      </c>
      <c r="T217" s="31" t="s">
        <v>25</v>
      </c>
    </row>
    <row r="218" spans="1:20" ht="28.5" customHeight="1" x14ac:dyDescent="0.25">
      <c r="A218" s="90" t="s">
        <v>381</v>
      </c>
      <c r="B218" s="95" t="s">
        <v>136</v>
      </c>
      <c r="C218" s="96" t="s">
        <v>137</v>
      </c>
      <c r="D218" s="124" t="s">
        <v>25</v>
      </c>
      <c r="E218" s="113">
        <v>4.4029999999999996</v>
      </c>
      <c r="F218" s="124" t="s">
        <v>25</v>
      </c>
      <c r="G218" s="35">
        <v>4.4029999999999996</v>
      </c>
      <c r="H218" s="65" t="s">
        <v>25</v>
      </c>
      <c r="I218" s="65" t="s">
        <v>25</v>
      </c>
      <c r="J218" s="66" t="s">
        <v>25</v>
      </c>
      <c r="K218" s="65" t="s">
        <v>25</v>
      </c>
      <c r="L218" s="66" t="s">
        <v>25</v>
      </c>
      <c r="M218" s="65" t="s">
        <v>25</v>
      </c>
      <c r="N218" s="165" t="str">
        <f t="shared" si="406"/>
        <v>нд</v>
      </c>
      <c r="O218" s="165" t="str">
        <f t="shared" si="407"/>
        <v>нд</v>
      </c>
      <c r="P218" s="165" t="str">
        <f t="shared" si="408"/>
        <v>нд</v>
      </c>
      <c r="Q218" s="165" t="str">
        <f t="shared" si="409"/>
        <v>нд</v>
      </c>
      <c r="R218" s="174" t="str">
        <f t="shared" si="401"/>
        <v>нд</v>
      </c>
      <c r="S218" s="174" t="str">
        <f t="shared" si="402"/>
        <v>нд</v>
      </c>
      <c r="T218" s="96" t="s">
        <v>25</v>
      </c>
    </row>
    <row r="219" spans="1:20" ht="22.5" customHeight="1" x14ac:dyDescent="0.25">
      <c r="A219" s="90" t="s">
        <v>382</v>
      </c>
      <c r="B219" s="94" t="s">
        <v>138</v>
      </c>
      <c r="C219" s="66" t="s">
        <v>139</v>
      </c>
      <c r="D219" s="66" t="s">
        <v>25</v>
      </c>
      <c r="E219" s="113" t="s">
        <v>25</v>
      </c>
      <c r="F219" s="66" t="s">
        <v>25</v>
      </c>
      <c r="G219" s="35" t="s">
        <v>25</v>
      </c>
      <c r="H219" s="65" t="s">
        <v>25</v>
      </c>
      <c r="I219" s="65" t="s">
        <v>25</v>
      </c>
      <c r="J219" s="66" t="s">
        <v>25</v>
      </c>
      <c r="K219" s="65" t="s">
        <v>25</v>
      </c>
      <c r="L219" s="66" t="s">
        <v>25</v>
      </c>
      <c r="M219" s="65" t="s">
        <v>25</v>
      </c>
      <c r="N219" s="165" t="str">
        <f t="shared" si="406"/>
        <v>нд</v>
      </c>
      <c r="O219" s="165" t="str">
        <f t="shared" si="407"/>
        <v>нд</v>
      </c>
      <c r="P219" s="165" t="str">
        <f t="shared" si="408"/>
        <v>нд</v>
      </c>
      <c r="Q219" s="165" t="str">
        <f t="shared" si="409"/>
        <v>нд</v>
      </c>
      <c r="R219" s="174" t="str">
        <f t="shared" si="401"/>
        <v>нд</v>
      </c>
      <c r="S219" s="174" t="str">
        <f t="shared" si="402"/>
        <v>нд</v>
      </c>
      <c r="T219" s="66" t="s">
        <v>25</v>
      </c>
    </row>
    <row r="220" spans="1:20" x14ac:dyDescent="0.25">
      <c r="D220" s="73"/>
      <c r="E220" s="74"/>
      <c r="F220" s="73"/>
      <c r="G220" s="74"/>
      <c r="H220" s="75"/>
      <c r="I220" s="73"/>
      <c r="J220" s="186"/>
      <c r="K220" s="75"/>
      <c r="L220" s="186"/>
      <c r="M220" s="75"/>
      <c r="N220" s="73"/>
      <c r="O220" s="73"/>
      <c r="P220" s="73"/>
      <c r="Q220" s="73"/>
      <c r="R220" s="76"/>
      <c r="S220" s="76"/>
      <c r="T220" s="77"/>
    </row>
    <row r="221" spans="1:20" s="1" customFormat="1" ht="49.5" customHeight="1" x14ac:dyDescent="0.25">
      <c r="A221" s="139" t="s">
        <v>16</v>
      </c>
      <c r="B221" s="139"/>
      <c r="C221" s="139"/>
      <c r="D221" s="139"/>
      <c r="E221" s="139"/>
      <c r="F221" s="73"/>
      <c r="G221" s="74"/>
      <c r="H221" s="75"/>
      <c r="I221" s="73"/>
      <c r="J221" s="186"/>
      <c r="K221" s="75"/>
      <c r="L221" s="186"/>
      <c r="M221" s="75"/>
      <c r="N221" s="73"/>
      <c r="O221" s="73"/>
      <c r="P221" s="73"/>
      <c r="Q221" s="73"/>
      <c r="R221" s="76"/>
      <c r="S221" s="76"/>
      <c r="T221" s="77"/>
    </row>
    <row r="222" spans="1:20" x14ac:dyDescent="0.25">
      <c r="A222" s="2"/>
      <c r="B222" s="3"/>
      <c r="C222" s="3"/>
    </row>
    <row r="223" spans="1:20" x14ac:dyDescent="0.25">
      <c r="D223" s="71"/>
      <c r="E223" s="71"/>
      <c r="F223" s="71"/>
      <c r="G223" s="71"/>
      <c r="H223" s="71"/>
      <c r="I223" s="71"/>
      <c r="J223" s="187"/>
      <c r="K223" s="71"/>
      <c r="L223" s="188"/>
      <c r="M223" s="4"/>
      <c r="N223" s="4"/>
      <c r="O223" s="4"/>
      <c r="P223" s="4"/>
      <c r="Q223" s="2"/>
      <c r="R223" s="2"/>
      <c r="S223" s="1"/>
      <c r="T223" s="1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41">
    <mergeCell ref="T15:T18"/>
    <mergeCell ref="A15:A18"/>
    <mergeCell ref="B15:B18"/>
    <mergeCell ref="C15:C18"/>
    <mergeCell ref="O141:O142"/>
    <mergeCell ref="P141:P142"/>
    <mergeCell ref="R141:R142"/>
    <mergeCell ref="L141:L142"/>
    <mergeCell ref="G141:G142"/>
    <mergeCell ref="K141:K142"/>
    <mergeCell ref="M141:M142"/>
    <mergeCell ref="N141:N142"/>
    <mergeCell ref="D15:D18"/>
    <mergeCell ref="N15:O17"/>
    <mergeCell ref="H15:I17"/>
    <mergeCell ref="P15:S16"/>
    <mergeCell ref="A4:T4"/>
    <mergeCell ref="A14:T14"/>
    <mergeCell ref="A13:T13"/>
    <mergeCell ref="A8:T8"/>
    <mergeCell ref="A5:T5"/>
    <mergeCell ref="A7:T7"/>
    <mergeCell ref="A10:T10"/>
    <mergeCell ref="A12:T12"/>
    <mergeCell ref="P17:Q17"/>
    <mergeCell ref="R17:S17"/>
    <mergeCell ref="E15:E18"/>
    <mergeCell ref="J15:M16"/>
    <mergeCell ref="J17:K17"/>
    <mergeCell ref="L17:M17"/>
    <mergeCell ref="F15:G17"/>
    <mergeCell ref="A221:E221"/>
    <mergeCell ref="T141:T142"/>
    <mergeCell ref="F141:F142"/>
    <mergeCell ref="J141:J142"/>
    <mergeCell ref="Q141:Q142"/>
    <mergeCell ref="S141:S142"/>
    <mergeCell ref="D141:D142"/>
    <mergeCell ref="E141:E142"/>
    <mergeCell ref="H141:H142"/>
    <mergeCell ref="I141:I142"/>
  </mergeCells>
  <conditionalFormatting sqref="B212">
    <cfRule type="cellIs" dxfId="126" priority="133" stopIfTrue="1" operator="equal">
      <formula>0</formula>
    </cfRule>
  </conditionalFormatting>
  <conditionalFormatting sqref="E178 E180 E190 E154 E156 E158 E160 E162 E167 E169 E151 E172 E54 E56 E61 E63 E65 E68 E48 E50 E58 E75 E29">
    <cfRule type="cellIs" dxfId="125" priority="132" operator="notEqual">
      <formula>"нд"</formula>
    </cfRule>
  </conditionalFormatting>
  <conditionalFormatting sqref="D178 D180 D190 D154 D156 D158 D160 D162 D167 D169 D151 D172 D175 D54 D56 D61 D63 D65 D68 D48 D50 D58 D75 D29 D165 D45">
    <cfRule type="cellIs" dxfId="124" priority="131" operator="notEqual">
      <formula>"нд"</formula>
    </cfRule>
  </conditionalFormatting>
  <conditionalFormatting sqref="G178 G180 G190 G154 G156 G158 G160 G162 G167 G169 G151 G172 G75 G58 G54 G56 G61 G63 G65 G68 G48 G50">
    <cfRule type="cellIs" dxfId="123" priority="130" operator="notEqual">
      <formula>"нд"</formula>
    </cfRule>
  </conditionalFormatting>
  <conditionalFormatting sqref="G29">
    <cfRule type="cellIs" dxfId="122" priority="129" operator="notEqual">
      <formula>"нд"</formula>
    </cfRule>
  </conditionalFormatting>
  <conditionalFormatting sqref="G29">
    <cfRule type="cellIs" dxfId="121" priority="128" operator="notEqual">
      <formula>"нд"</formula>
    </cfRule>
  </conditionalFormatting>
  <conditionalFormatting sqref="G29">
    <cfRule type="colorScale" priority="127">
      <colorScale>
        <cfvo type="min"/>
        <cfvo type="max"/>
        <color theme="0"/>
        <color theme="0"/>
      </colorScale>
    </cfRule>
  </conditionalFormatting>
  <conditionalFormatting sqref="H165:I165 I149 I34:M34 H48:M48 H50:M50 H54:M54 H56:M56 H58:M58 H61:M61 H63:M63 H65:M65 H68:M68 H71:M71 H75:M75 I82:M88 I78:M80 I90:M127 I132:M147 I211:M215 I194:M203 H190:M190 I188:M188 I183:M186 H180:M180 H178:M178 H175:M175 H172:M172 H169:M169 H167:M167 H162:M162 H160:M160 H158:M158 H156:M156 H154:M154 H151:M151">
    <cfRule type="cellIs" dxfId="120" priority="126" operator="notEqual">
      <formula>"нд"</formula>
    </cfRule>
  </conditionalFormatting>
  <conditionalFormatting sqref="I211:M215">
    <cfRule type="cellIs" dxfId="119" priority="125" operator="notEqual">
      <formula>"нд"</formula>
    </cfRule>
  </conditionalFormatting>
  <conditionalFormatting sqref="I217:M219">
    <cfRule type="cellIs" dxfId="118" priority="124" operator="notEqual">
      <formula>"нд"</formula>
    </cfRule>
  </conditionalFormatting>
  <conditionalFormatting sqref="I205:M208">
    <cfRule type="cellIs" dxfId="117" priority="123" operator="notEqual">
      <formula>"нд"</formula>
    </cfRule>
  </conditionalFormatting>
  <conditionalFormatting sqref="I205:M208">
    <cfRule type="cellIs" dxfId="116" priority="122" operator="notEqual">
      <formula>"нд"</formula>
    </cfRule>
  </conditionalFormatting>
  <conditionalFormatting sqref="I205:M208">
    <cfRule type="cellIs" dxfId="115" priority="121" operator="notEqual">
      <formula>"нд"</formula>
    </cfRule>
  </conditionalFormatting>
  <conditionalFormatting sqref="I205:M208">
    <cfRule type="cellIs" dxfId="114" priority="120" operator="notEqual">
      <formula>"нд"</formula>
    </cfRule>
  </conditionalFormatting>
  <conditionalFormatting sqref="I205:M208">
    <cfRule type="cellIs" dxfId="113" priority="119" operator="notEqual">
      <formula>"нд"</formula>
    </cfRule>
  </conditionalFormatting>
  <conditionalFormatting sqref="I205:M208">
    <cfRule type="cellIs" dxfId="112" priority="118" operator="notEqual">
      <formula>"нд"</formula>
    </cfRule>
  </conditionalFormatting>
  <conditionalFormatting sqref="I205:M208">
    <cfRule type="cellIs" dxfId="111" priority="117" operator="notEqual">
      <formula>"нд"</formula>
    </cfRule>
  </conditionalFormatting>
  <conditionalFormatting sqref="I205:M208">
    <cfRule type="cellIs" dxfId="110" priority="116" operator="notEqual">
      <formula>"нд"</formula>
    </cfRule>
  </conditionalFormatting>
  <conditionalFormatting sqref="I205:M208">
    <cfRule type="cellIs" dxfId="109" priority="115" operator="notEqual">
      <formula>"нд"</formula>
    </cfRule>
  </conditionalFormatting>
  <conditionalFormatting sqref="I205:M208">
    <cfRule type="cellIs" dxfId="108" priority="114" operator="notEqual">
      <formula>"нд"</formula>
    </cfRule>
  </conditionalFormatting>
  <conditionalFormatting sqref="I211:M215">
    <cfRule type="cellIs" dxfId="107" priority="113" operator="notEqual">
      <formula>"нд"</formula>
    </cfRule>
  </conditionalFormatting>
  <conditionalFormatting sqref="I211:M215">
    <cfRule type="cellIs" dxfId="106" priority="112" operator="notEqual">
      <formula>"нд"</formula>
    </cfRule>
  </conditionalFormatting>
  <conditionalFormatting sqref="I211:M215">
    <cfRule type="cellIs" dxfId="105" priority="111" operator="notEqual">
      <formula>"нд"</formula>
    </cfRule>
  </conditionalFormatting>
  <conditionalFormatting sqref="I211:M215">
    <cfRule type="cellIs" dxfId="104" priority="110" operator="notEqual">
      <formula>"нд"</formula>
    </cfRule>
  </conditionalFormatting>
  <conditionalFormatting sqref="I211:M215">
    <cfRule type="cellIs" dxfId="103" priority="109" operator="notEqual">
      <formula>"нд"</formula>
    </cfRule>
  </conditionalFormatting>
  <conditionalFormatting sqref="I211:M215">
    <cfRule type="cellIs" dxfId="102" priority="108" operator="notEqual">
      <formula>"нд"</formula>
    </cfRule>
  </conditionalFormatting>
  <conditionalFormatting sqref="I211:M215">
    <cfRule type="cellIs" dxfId="101" priority="107" operator="notEqual">
      <formula>"нд"</formula>
    </cfRule>
  </conditionalFormatting>
  <conditionalFormatting sqref="I211:M215">
    <cfRule type="cellIs" dxfId="100" priority="106" operator="notEqual">
      <formula>"нд"</formula>
    </cfRule>
  </conditionalFormatting>
  <conditionalFormatting sqref="I217:M219">
    <cfRule type="cellIs" dxfId="99" priority="105" operator="notEqual">
      <formula>"нд"</formula>
    </cfRule>
  </conditionalFormatting>
  <conditionalFormatting sqref="I217:M219">
    <cfRule type="cellIs" dxfId="98" priority="104" operator="notEqual">
      <formula>"нд"</formula>
    </cfRule>
  </conditionalFormatting>
  <conditionalFormatting sqref="I217:M219">
    <cfRule type="cellIs" dxfId="97" priority="103" operator="notEqual">
      <formula>"нд"</formula>
    </cfRule>
  </conditionalFormatting>
  <conditionalFormatting sqref="I217:M219">
    <cfRule type="cellIs" dxfId="96" priority="102" operator="notEqual">
      <formula>"нд"</formula>
    </cfRule>
  </conditionalFormatting>
  <conditionalFormatting sqref="I217:M219">
    <cfRule type="cellIs" dxfId="95" priority="101" operator="notEqual">
      <formula>"нд"</formula>
    </cfRule>
  </conditionalFormatting>
  <conditionalFormatting sqref="I217:M219">
    <cfRule type="cellIs" dxfId="94" priority="100" operator="notEqual">
      <formula>"нд"</formula>
    </cfRule>
  </conditionalFormatting>
  <conditionalFormatting sqref="I217:M219">
    <cfRule type="cellIs" dxfId="93" priority="99" operator="notEqual">
      <formula>"нд"</formula>
    </cfRule>
  </conditionalFormatting>
  <conditionalFormatting sqref="I217:M219">
    <cfRule type="cellIs" dxfId="92" priority="98" operator="notEqual">
      <formula>"нд"</formula>
    </cfRule>
  </conditionalFormatting>
  <conditionalFormatting sqref="I217:M219">
    <cfRule type="cellIs" dxfId="91" priority="97" operator="notEqual">
      <formula>"нд"</formula>
    </cfRule>
  </conditionalFormatting>
  <conditionalFormatting sqref="I205:M208">
    <cfRule type="cellIs" dxfId="90" priority="96" operator="notEqual">
      <formula>"нд"</formula>
    </cfRule>
  </conditionalFormatting>
  <conditionalFormatting sqref="I211:M215">
    <cfRule type="cellIs" dxfId="89" priority="95" operator="notEqual">
      <formula>"нд"</formula>
    </cfRule>
  </conditionalFormatting>
  <conditionalFormatting sqref="I217:M219">
    <cfRule type="cellIs" dxfId="88" priority="94" operator="notEqual">
      <formula>"нд"</formula>
    </cfRule>
  </conditionalFormatting>
  <conditionalFormatting sqref="I205:M208">
    <cfRule type="cellIs" dxfId="87" priority="93" operator="notEqual">
      <formula>"нд"</formula>
    </cfRule>
  </conditionalFormatting>
  <conditionalFormatting sqref="I205:M208">
    <cfRule type="cellIs" dxfId="86" priority="92" operator="notEqual">
      <formula>"нд"</formula>
    </cfRule>
  </conditionalFormatting>
  <conditionalFormatting sqref="I205:M208">
    <cfRule type="cellIs" dxfId="85" priority="91" operator="notEqual">
      <formula>"нд"</formula>
    </cfRule>
  </conditionalFormatting>
  <conditionalFormatting sqref="I205:M208">
    <cfRule type="cellIs" dxfId="84" priority="90" operator="notEqual">
      <formula>"нд"</formula>
    </cfRule>
  </conditionalFormatting>
  <conditionalFormatting sqref="I211:M215">
    <cfRule type="cellIs" dxfId="83" priority="89" operator="notEqual">
      <formula>"нд"</formula>
    </cfRule>
  </conditionalFormatting>
  <conditionalFormatting sqref="I211:M215">
    <cfRule type="cellIs" dxfId="82" priority="88" operator="notEqual">
      <formula>"нд"</formula>
    </cfRule>
  </conditionalFormatting>
  <conditionalFormatting sqref="I211:M215">
    <cfRule type="cellIs" dxfId="81" priority="87" operator="notEqual">
      <formula>"нд"</formula>
    </cfRule>
  </conditionalFormatting>
  <conditionalFormatting sqref="I217:M219">
    <cfRule type="cellIs" dxfId="80" priority="86" operator="notEqual">
      <formula>"нд"</formula>
    </cfRule>
  </conditionalFormatting>
  <conditionalFormatting sqref="I217:M219">
    <cfRule type="cellIs" dxfId="79" priority="85" operator="notEqual">
      <formula>"нд"</formula>
    </cfRule>
  </conditionalFormatting>
  <conditionalFormatting sqref="I217:M219">
    <cfRule type="cellIs" dxfId="78" priority="84" operator="notEqual">
      <formula>"нд"</formula>
    </cfRule>
  </conditionalFormatting>
  <conditionalFormatting sqref="I217:M219">
    <cfRule type="cellIs" dxfId="77" priority="83" operator="notEqual">
      <formula>"нд"</formula>
    </cfRule>
  </conditionalFormatting>
  <conditionalFormatting sqref="I211:M215">
    <cfRule type="cellIs" dxfId="76" priority="82" operator="notEqual">
      <formula>"нд"</formula>
    </cfRule>
  </conditionalFormatting>
  <conditionalFormatting sqref="I217:M219">
    <cfRule type="cellIs" dxfId="75" priority="81" operator="notEqual">
      <formula>"нд"</formula>
    </cfRule>
  </conditionalFormatting>
  <conditionalFormatting sqref="I205:M208">
    <cfRule type="cellIs" dxfId="74" priority="80" operator="notEqual">
      <formula>"нд"</formula>
    </cfRule>
  </conditionalFormatting>
  <conditionalFormatting sqref="I203:M203">
    <cfRule type="colorScale" priority="78">
      <colorScale>
        <cfvo type="min"/>
        <cfvo type="max"/>
        <color theme="0"/>
        <color theme="0"/>
      </colorScale>
    </cfRule>
    <cfRule type="cellIs" dxfId="73" priority="79" operator="notEqual">
      <formula>"нд"</formula>
    </cfRule>
  </conditionalFormatting>
  <conditionalFormatting sqref="I203:M203">
    <cfRule type="cellIs" dxfId="72" priority="77" operator="notEqual">
      <formula>"нд"</formula>
    </cfRule>
  </conditionalFormatting>
  <conditionalFormatting sqref="I203:M203">
    <cfRule type="cellIs" dxfId="71" priority="76" operator="notEqual">
      <formula>"нд"</formula>
    </cfRule>
  </conditionalFormatting>
  <conditionalFormatting sqref="I203:M203">
    <cfRule type="cellIs" dxfId="70" priority="75" operator="notEqual">
      <formula>"нд"</formula>
    </cfRule>
  </conditionalFormatting>
  <conditionalFormatting sqref="I203:M203">
    <cfRule type="cellIs" dxfId="69" priority="74" operator="notEqual">
      <formula>"нд"</formula>
    </cfRule>
  </conditionalFormatting>
  <conditionalFormatting sqref="I203:M203">
    <cfRule type="cellIs" dxfId="68" priority="73" operator="notEqual">
      <formula>"нд"</formula>
    </cfRule>
  </conditionalFormatting>
  <conditionalFormatting sqref="I203:M203">
    <cfRule type="cellIs" dxfId="67" priority="72" operator="notEqual">
      <formula>"нд"</formula>
    </cfRule>
  </conditionalFormatting>
  <conditionalFormatting sqref="I203:M203">
    <cfRule type="cellIs" dxfId="66" priority="71" operator="notEqual">
      <formula>"нд"</formula>
    </cfRule>
  </conditionalFormatting>
  <conditionalFormatting sqref="I203:M203">
    <cfRule type="cellIs" dxfId="65" priority="70" operator="notEqual">
      <formula>"нд"</formula>
    </cfRule>
  </conditionalFormatting>
  <conditionalFormatting sqref="I203:M203">
    <cfRule type="cellIs" dxfId="64" priority="69" operator="notEqual">
      <formula>"нд"</formula>
    </cfRule>
  </conditionalFormatting>
  <conditionalFormatting sqref="I203:M203">
    <cfRule type="cellIs" dxfId="63" priority="68" operator="notEqual">
      <formula>"нд"</formula>
    </cfRule>
  </conditionalFormatting>
  <conditionalFormatting sqref="I203:M203">
    <cfRule type="cellIs" dxfId="62" priority="67" operator="notEqual">
      <formula>"нд"</formula>
    </cfRule>
  </conditionalFormatting>
  <conditionalFormatting sqref="I203:M203">
    <cfRule type="cellIs" dxfId="61" priority="66" operator="notEqual">
      <formula>"нд"</formula>
    </cfRule>
  </conditionalFormatting>
  <conditionalFormatting sqref="I203:M203">
    <cfRule type="cellIs" dxfId="60" priority="65" operator="notEqual">
      <formula>"нд"</formula>
    </cfRule>
  </conditionalFormatting>
  <conditionalFormatting sqref="I203:M203">
    <cfRule type="cellIs" dxfId="59" priority="64" operator="notEqual">
      <formula>"нд"</formula>
    </cfRule>
  </conditionalFormatting>
  <conditionalFormatting sqref="I203:M203">
    <cfRule type="cellIs" dxfId="58" priority="63" operator="notEqual">
      <formula>"нд"</formula>
    </cfRule>
  </conditionalFormatting>
  <conditionalFormatting sqref="I203:M203">
    <cfRule type="cellIs" dxfId="57" priority="62" operator="notEqual">
      <formula>"нд"</formula>
    </cfRule>
  </conditionalFormatting>
  <conditionalFormatting sqref="I218:M218">
    <cfRule type="cellIs" dxfId="56" priority="61" operator="notEqual">
      <formula>"нд"</formula>
    </cfRule>
  </conditionalFormatting>
  <conditionalFormatting sqref="I218:M218">
    <cfRule type="cellIs" dxfId="55" priority="60" operator="notEqual">
      <formula>"нд"</formula>
    </cfRule>
  </conditionalFormatting>
  <conditionalFormatting sqref="I218:M218">
    <cfRule type="cellIs" dxfId="54" priority="59" operator="notEqual">
      <formula>"нд"</formula>
    </cfRule>
  </conditionalFormatting>
  <conditionalFormatting sqref="I218:M218">
    <cfRule type="cellIs" dxfId="53" priority="58" operator="notEqual">
      <formula>"нд"</formula>
    </cfRule>
  </conditionalFormatting>
  <conditionalFormatting sqref="I218:M218">
    <cfRule type="cellIs" dxfId="52" priority="57" operator="notEqual">
      <formula>"нд"</formula>
    </cfRule>
  </conditionalFormatting>
  <conditionalFormatting sqref="I218:M218">
    <cfRule type="cellIs" dxfId="51" priority="56" operator="notEqual">
      <formula>"нд"</formula>
    </cfRule>
  </conditionalFormatting>
  <conditionalFormatting sqref="I218:M218">
    <cfRule type="cellIs" dxfId="50" priority="55" operator="notEqual">
      <formula>"нд"</formula>
    </cfRule>
  </conditionalFormatting>
  <conditionalFormatting sqref="I218:M218">
    <cfRule type="cellIs" dxfId="49" priority="54" operator="notEqual">
      <formula>"нд"</formula>
    </cfRule>
  </conditionalFormatting>
  <conditionalFormatting sqref="I218:M218">
    <cfRule type="cellIs" dxfId="48" priority="53" operator="notEqual">
      <formula>"нд"</formula>
    </cfRule>
  </conditionalFormatting>
  <conditionalFormatting sqref="I218:M218">
    <cfRule type="cellIs" dxfId="47" priority="52" operator="notEqual">
      <formula>"нд"</formula>
    </cfRule>
  </conditionalFormatting>
  <conditionalFormatting sqref="I218:M218">
    <cfRule type="cellIs" dxfId="46" priority="51" operator="notEqual">
      <formula>"нд"</formula>
    </cfRule>
  </conditionalFormatting>
  <conditionalFormatting sqref="I218:M218">
    <cfRule type="cellIs" dxfId="45" priority="50" operator="notEqual">
      <formula>"нд"</formula>
    </cfRule>
  </conditionalFormatting>
  <conditionalFormatting sqref="I218:M218">
    <cfRule type="cellIs" dxfId="44" priority="49" operator="notEqual">
      <formula>"нд"</formula>
    </cfRule>
  </conditionalFormatting>
  <conditionalFormatting sqref="I218:M218">
    <cfRule type="cellIs" dxfId="43" priority="48" operator="notEqual">
      <formula>"нд"</formula>
    </cfRule>
  </conditionalFormatting>
  <conditionalFormatting sqref="I218:M218">
    <cfRule type="cellIs" dxfId="42" priority="47" operator="notEqual">
      <formula>"нд"</formula>
    </cfRule>
  </conditionalFormatting>
  <conditionalFormatting sqref="I218:M218">
    <cfRule type="cellIs" dxfId="41" priority="46" operator="notEqual">
      <formula>"нд"</formula>
    </cfRule>
  </conditionalFormatting>
  <conditionalFormatting sqref="I165">
    <cfRule type="cellIs" dxfId="40" priority="45" operator="notEqual">
      <formula>"нд"</formula>
    </cfRule>
  </conditionalFormatting>
  <conditionalFormatting sqref="I165">
    <cfRule type="cellIs" dxfId="39" priority="44" operator="notEqual">
      <formula>"нд"</formula>
    </cfRule>
  </conditionalFormatting>
  <conditionalFormatting sqref="I165">
    <cfRule type="cellIs" dxfId="38" priority="43" operator="notEqual">
      <formula>"нд"</formula>
    </cfRule>
  </conditionalFormatting>
  <conditionalFormatting sqref="I165">
    <cfRule type="cellIs" dxfId="37" priority="42" operator="notEqual">
      <formula>"нд"</formula>
    </cfRule>
  </conditionalFormatting>
  <conditionalFormatting sqref="I165">
    <cfRule type="cellIs" dxfId="36" priority="41" operator="notEqual">
      <formula>"нд"</formula>
    </cfRule>
  </conditionalFormatting>
  <conditionalFormatting sqref="I165">
    <cfRule type="cellIs" dxfId="35" priority="40" operator="notEqual">
      <formula>"нд"</formula>
    </cfRule>
  </conditionalFormatting>
  <conditionalFormatting sqref="I165">
    <cfRule type="cellIs" dxfId="34" priority="39" operator="notEqual">
      <formula>"нд"</formula>
    </cfRule>
  </conditionalFormatting>
  <conditionalFormatting sqref="I165">
    <cfRule type="cellIs" dxfId="33" priority="38" operator="notEqual">
      <formula>"нд"</formula>
    </cfRule>
  </conditionalFormatting>
  <conditionalFormatting sqref="I165">
    <cfRule type="cellIs" dxfId="32" priority="37" operator="notEqual">
      <formula>"нд"</formula>
    </cfRule>
  </conditionalFormatting>
  <conditionalFormatting sqref="I165">
    <cfRule type="cellIs" dxfId="31" priority="36" operator="notEqual">
      <formula>"нд"</formula>
    </cfRule>
  </conditionalFormatting>
  <conditionalFormatting sqref="I165">
    <cfRule type="cellIs" dxfId="30" priority="35" operator="notEqual">
      <formula>"нд"</formula>
    </cfRule>
  </conditionalFormatting>
  <conditionalFormatting sqref="I165">
    <cfRule type="cellIs" dxfId="29" priority="34" operator="notEqual">
      <formula>"нд"</formula>
    </cfRule>
  </conditionalFormatting>
  <conditionalFormatting sqref="I165">
    <cfRule type="cellIs" dxfId="28" priority="33" operator="notEqual">
      <formula>"нд"</formula>
    </cfRule>
  </conditionalFormatting>
  <conditionalFormatting sqref="I165">
    <cfRule type="cellIs" dxfId="27" priority="32" operator="notEqual">
      <formula>"нд"</formula>
    </cfRule>
  </conditionalFormatting>
  <conditionalFormatting sqref="I165">
    <cfRule type="cellIs" dxfId="26" priority="31" operator="notEqual">
      <formula>"нд"</formula>
    </cfRule>
  </conditionalFormatting>
  <conditionalFormatting sqref="I165">
    <cfRule type="cellIs" dxfId="25" priority="30" operator="notEqual">
      <formula>"нд"</formula>
    </cfRule>
  </conditionalFormatting>
  <conditionalFormatting sqref="I165">
    <cfRule type="cellIs" dxfId="24" priority="29" operator="notEqual">
      <formula>"нд"</formula>
    </cfRule>
  </conditionalFormatting>
  <conditionalFormatting sqref="I71:M71">
    <cfRule type="cellIs" dxfId="23" priority="28" operator="notEqual">
      <formula>"нд"</formula>
    </cfRule>
  </conditionalFormatting>
  <conditionalFormatting sqref="I71:M71">
    <cfRule type="cellIs" dxfId="22" priority="27" operator="notEqual">
      <formula>"нд"</formula>
    </cfRule>
  </conditionalFormatting>
  <conditionalFormatting sqref="I107:M107">
    <cfRule type="colorScale" priority="26">
      <colorScale>
        <cfvo type="min"/>
        <cfvo type="max"/>
        <color theme="0"/>
        <color theme="0"/>
      </colorScale>
    </cfRule>
  </conditionalFormatting>
  <conditionalFormatting sqref="I119:M127">
    <cfRule type="colorScale" priority="25">
      <colorScale>
        <cfvo type="min"/>
        <cfvo type="max"/>
        <color theme="0"/>
        <color theme="0"/>
      </colorScale>
    </cfRule>
  </conditionalFormatting>
  <conditionalFormatting sqref="I139:M147 I149">
    <cfRule type="colorScale" priority="24">
      <colorScale>
        <cfvo type="min"/>
        <cfvo type="max"/>
        <color theme="0"/>
        <color theme="0"/>
      </colorScale>
    </cfRule>
  </conditionalFormatting>
  <conditionalFormatting sqref="H165:I165">
    <cfRule type="colorScale" priority="23">
      <colorScale>
        <cfvo type="min"/>
        <cfvo type="max"/>
        <color theme="0"/>
        <color theme="0"/>
      </colorScale>
    </cfRule>
  </conditionalFormatting>
  <conditionalFormatting sqref="H175:M175">
    <cfRule type="colorScale" priority="22">
      <colorScale>
        <cfvo type="min"/>
        <cfvo type="max"/>
        <color theme="0"/>
        <color theme="0"/>
      </colorScale>
    </cfRule>
  </conditionalFormatting>
  <conditionalFormatting sqref="I183:M186">
    <cfRule type="colorScale" priority="21">
      <colorScale>
        <cfvo type="min"/>
        <cfvo type="max"/>
        <color theme="0"/>
        <color theme="0"/>
      </colorScale>
    </cfRule>
  </conditionalFormatting>
  <conditionalFormatting sqref="I148:M148 L149">
    <cfRule type="cellIs" dxfId="21" priority="20" operator="notEqual">
      <formula>"нд"</formula>
    </cfRule>
  </conditionalFormatting>
  <conditionalFormatting sqref="I148:M148 L149">
    <cfRule type="colorScale" priority="19">
      <colorScale>
        <cfvo type="min"/>
        <cfvo type="max"/>
        <color theme="0"/>
        <color theme="0"/>
      </colorScale>
    </cfRule>
  </conditionalFormatting>
  <conditionalFormatting sqref="H29:Q29">
    <cfRule type="cellIs" dxfId="20" priority="18" operator="notEqual">
      <formula>"нд"</formula>
    </cfRule>
  </conditionalFormatting>
  <conditionalFormatting sqref="H29:Q29">
    <cfRule type="cellIs" dxfId="19" priority="17" operator="notEqual">
      <formula>"нд"</formula>
    </cfRule>
  </conditionalFormatting>
  <conditionalFormatting sqref="H29:Q29">
    <cfRule type="colorScale" priority="16">
      <colorScale>
        <cfvo type="min"/>
        <cfvo type="max"/>
        <color theme="0"/>
        <color theme="0"/>
      </colorScale>
    </cfRule>
  </conditionalFormatting>
  <conditionalFormatting sqref="F178 F180 F190 F154 F156 F158 F160 F162 F167 F169 F151 F172 F175 F54 F56 F61 F63 F65 F68 F48 F50 F58 F75 F29 F165 F45">
    <cfRule type="cellIs" dxfId="18" priority="15" operator="notEqual">
      <formula>"нд"</formula>
    </cfRule>
  </conditionalFormatting>
  <conditionalFormatting sqref="R34:S34">
    <cfRule type="cellIs" dxfId="6" priority="7" operator="notEqual">
      <formula>"нд"</formula>
    </cfRule>
  </conditionalFormatting>
  <conditionalFormatting sqref="R34:S34">
    <cfRule type="cellIs" dxfId="5" priority="6" operator="notEqual">
      <formula>"нд"</formula>
    </cfRule>
  </conditionalFormatting>
  <conditionalFormatting sqref="K149">
    <cfRule type="cellIs" dxfId="0" priority="2" operator="notEqual">
      <formula>"нд"</formula>
    </cfRule>
  </conditionalFormatting>
  <conditionalFormatting sqref="K149">
    <cfRule type="colorScale" priority="1">
      <colorScale>
        <cfvo type="min"/>
        <cfvo type="max"/>
        <color theme="0"/>
        <color theme="0"/>
      </colorScale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2"/>
  <headerFooter alignWithMargins="0"/>
  <rowBreaks count="2" manualBreakCount="2">
    <brk id="37" max="19" man="1"/>
    <brk id="66" max="19" man="1"/>
  </rowBreaks>
  <colBreaks count="1" manualBreakCount="1">
    <brk id="31" max="10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Осв</vt:lpstr>
      <vt:lpstr>'2 Осв'!Область_печати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2019-02-13T11:57:57Z</cp:lastPrinted>
  <dcterms:created xsi:type="dcterms:W3CDTF">2009-07-27T10:10:26Z</dcterms:created>
  <dcterms:modified xsi:type="dcterms:W3CDTF">2023-03-18T16:05:02Z</dcterms:modified>
</cp:coreProperties>
</file>