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Отчет!$A$1:$AB$991</definedName>
  </definedNames>
  <calcPr calcId="125725" calcOnSave="0"/>
</workbook>
</file>

<file path=xl/calcChain.xml><?xml version="1.0" encoding="utf-8"?>
<calcChain xmlns="http://schemas.openxmlformats.org/spreadsheetml/2006/main">
  <c r="AB25" i="1"/>
  <c r="AB24" s="1"/>
  <c r="V25"/>
  <c r="V24" s="1"/>
  <c r="U25"/>
  <c r="U24" s="1"/>
  <c r="T25"/>
  <c r="S25"/>
  <c r="R25"/>
  <c r="R24" s="1"/>
  <c r="Q25"/>
  <c r="Q24" s="1"/>
  <c r="P25"/>
  <c r="O25"/>
  <c r="N25"/>
  <c r="N24" s="1"/>
  <c r="M25"/>
  <c r="M24" s="1"/>
  <c r="T24"/>
  <c r="S24"/>
  <c r="P24"/>
  <c r="O24"/>
  <c r="I24"/>
  <c r="I25"/>
  <c r="AB20"/>
  <c r="AB19" s="1"/>
  <c r="V20"/>
  <c r="U20"/>
  <c r="U19" s="1"/>
  <c r="T20"/>
  <c r="T19" s="1"/>
  <c r="S20"/>
  <c r="R20"/>
  <c r="Q20"/>
  <c r="Q19" s="1"/>
  <c r="P20"/>
  <c r="P19" s="1"/>
  <c r="O20"/>
  <c r="N20"/>
  <c r="M20"/>
  <c r="M19" s="1"/>
  <c r="V19"/>
  <c r="S19"/>
  <c r="R19"/>
  <c r="O19"/>
  <c r="N19"/>
  <c r="I19"/>
  <c r="I20"/>
  <c r="AB12"/>
  <c r="AB13"/>
  <c r="AB14"/>
  <c r="AB15"/>
  <c r="AB11"/>
  <c r="U30" l="1"/>
  <c r="T30"/>
  <c r="Q30"/>
  <c r="P30"/>
  <c r="M30"/>
  <c r="AB21"/>
  <c r="N21"/>
  <c r="O21"/>
  <c r="R21"/>
  <c r="S21"/>
  <c r="T21"/>
  <c r="V21"/>
  <c r="P21"/>
  <c r="Q21"/>
  <c r="U21"/>
  <c r="I21"/>
  <c r="N30"/>
  <c r="W30"/>
  <c r="S30"/>
  <c r="W29"/>
  <c r="W21"/>
  <c r="W16"/>
  <c r="W26" s="1"/>
  <c r="I30"/>
  <c r="M21"/>
  <c r="V30"/>
  <c r="Q16" l="1"/>
  <c r="Q26" s="1"/>
  <c r="U16"/>
  <c r="U26" s="1"/>
  <c r="I16"/>
  <c r="I26" s="1"/>
  <c r="P16"/>
  <c r="P26" s="1"/>
  <c r="T29"/>
  <c r="AB29"/>
  <c r="AB16"/>
  <c r="AB26" s="1"/>
  <c r="AB30"/>
  <c r="Q29"/>
  <c r="O16"/>
  <c r="O26" s="1"/>
  <c r="O29"/>
  <c r="S16"/>
  <c r="S26" s="1"/>
  <c r="S29"/>
  <c r="N16"/>
  <c r="N26" s="1"/>
  <c r="N29"/>
  <c r="R16"/>
  <c r="R26" s="1"/>
  <c r="R29"/>
  <c r="V29"/>
  <c r="V16"/>
  <c r="V26" s="1"/>
  <c r="U29"/>
  <c r="O30"/>
  <c r="R30"/>
  <c r="I29"/>
  <c r="T16" l="1"/>
  <c r="T26" s="1"/>
  <c r="P29"/>
  <c r="M29"/>
  <c r="M16"/>
  <c r="M26" s="1"/>
</calcChain>
</file>

<file path=xl/sharedStrings.xml><?xml version="1.0" encoding="utf-8"?>
<sst xmlns="http://schemas.openxmlformats.org/spreadsheetml/2006/main" count="321" uniqueCount="109">
  <si>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</si>
  <si>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</si>
  <si>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</si>
  <si>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</si>
  <si>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</si>
  <si>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</si>
  <si>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</si>
  <si>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</si>
  <si>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</si>
  <si>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</si>
  <si>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</si>
  <si>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</si>
  <si>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</si>
  <si>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</si>
  <si>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</si>
  <si>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</si>
  <si>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</si>
  <si>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</si>
  <si>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</si>
  <si>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</si>
  <si>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</si>
  <si>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</si>
  <si>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</si>
  <si>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</si>
  <si>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</si>
  <si>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</si>
  <si>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</si>
  <si>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</si>
  <si>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</si>
  <si>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</si>
  <si>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</si>
  <si>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</si>
  <si>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</si>
  <si>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</si>
  <si>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</si>
  <si>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</si>
  <si>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</si>
  <si>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</si>
  <si>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</si>
  <si>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</si>
  <si>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</si>
  <si>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</si>
  <si>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</si>
  <si>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</si>
  <si>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</si>
  <si>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</si>
  <si>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</si>
  <si>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</si>
  <si>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</si>
  <si>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</si>
  <si>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</si>
  <si>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</si>
  <si>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</si>
  <si>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</si>
  <si>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</si>
  <si>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</si>
  <si>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</si>
  <si>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</si>
  <si>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</si>
  <si>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</si>
  <si>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</si>
  <si>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</si>
  <si>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</si>
  <si>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</si>
  <si>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</si>
  <si>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</si>
  <si>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КЛ</t>
  </si>
  <si>
    <t>АО "Мурманэнергосбыт" Филиал "Ковдорская электросеть"</t>
  </si>
  <si>
    <t>ВЛ</t>
  </si>
  <si>
    <t>10 (10,5)</t>
  </si>
  <si>
    <t>4.21</t>
  </si>
  <si>
    <t>3.4.14</t>
  </si>
  <si>
    <t>АО "Мурманэнергосбыт" Филиал "Заполярная горэлектросеть"</t>
  </si>
  <si>
    <t xml:space="preserve">ПС  </t>
  </si>
  <si>
    <t>ПС-26</t>
  </si>
  <si>
    <t>11,50 2020.11.02</t>
  </si>
  <si>
    <t>13,45 2020.11.02</t>
  </si>
  <si>
    <t xml:space="preserve"> В</t>
  </si>
  <si>
    <t>ПС 35 кВ ПС-26</t>
  </si>
  <si>
    <t>ПАО Ростелеком,Печенгская ЦРБ,ООО Печенгабыт - гостинца "Печенга", ОАО "Заполярный хлебозавод", МУП "Городские сети", МСУ СК  Дельфин" , ДК "Октябрь", ГПС, Школа №20, ОРТПЦ.</t>
  </si>
  <si>
    <t>№22 от 10.11.2020</t>
  </si>
  <si>
    <t>КЛ-27/13</t>
  </si>
  <si>
    <t>09,40 2020.11.19</t>
  </si>
  <si>
    <t>10,10 2020.11.19</t>
  </si>
  <si>
    <t>КЛ 10 кВ КЛ-27/13, ТП-15, ТП-27, ТП-38</t>
  </si>
  <si>
    <t>№23 от 23.11.2020</t>
  </si>
  <si>
    <t>3.4.8.1</t>
  </si>
  <si>
    <t>4.14</t>
  </si>
  <si>
    <t>Л-15 (ПС-41 ф.15)</t>
  </si>
  <si>
    <t>13,35 2020.11.19</t>
  </si>
  <si>
    <t>01,30 2020.11.20</t>
  </si>
  <si>
    <t>ВЛ 10 кВ ПС-41, ф.15 Л-15</t>
  </si>
  <si>
    <t>ПАО "Мегафон"</t>
  </si>
  <si>
    <t>б/н запись в оперативном журнале от 19,  20.11.2020г.</t>
  </si>
  <si>
    <t>3.4.12.1</t>
  </si>
  <si>
    <t>4.12</t>
  </si>
  <si>
    <t>Л-6 (РП-140 ф.2)</t>
  </si>
  <si>
    <t>13,35 2020.11.20</t>
  </si>
  <si>
    <t>11,40 2020.11.21</t>
  </si>
  <si>
    <t>ВЛ 10 кВ РП-140, ф.2 Л-6</t>
  </si>
  <si>
    <t>б/н запись в оперативном журнале от 20,  21.11.2020г.</t>
  </si>
  <si>
    <t>3.4.9.3</t>
  </si>
  <si>
    <t>ТП</t>
  </si>
  <si>
    <t>ТП-68</t>
  </si>
  <si>
    <t>07,35 2020.11.27</t>
  </si>
  <si>
    <t>08,15 2020.11.27</t>
  </si>
  <si>
    <t>ТП 0.4 кВ ТП-68 РУ 0.4 кВ</t>
  </si>
  <si>
    <t>ООО "УК Ковдор-Лидер"</t>
  </si>
  <si>
    <t>б/н запись в оперативном журнале от   27.11.2020г.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</si>
</sst>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0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26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  <xf numFmtId="0" fontId="17" fillId="2" borderId="2" xfId="0" applyFont="1" applyFill="1" applyBorder="1"/>
    <xf numFmtId="0" fontId="19" fillId="2" borderId="0" xfId="0" applyFont="1" applyFill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3" fillId="4" borderId="19" xfId="0" applyFont="1" applyFill="1" applyBorder="1" applyAlignment="1" applyProtection="1">
      <alignment horizontal="left" vertical="top" wrapText="1"/>
    </xf>
    <xf numFmtId="0" fontId="18" fillId="4" borderId="23" xfId="0" applyFont="1" applyFill="1" applyBorder="1" applyAlignment="1" applyProtection="1">
      <alignment horizontal="left" vertical="center" wrapText="1"/>
    </xf>
    <xf numFmtId="0" fontId="13" fillId="4" borderId="23" xfId="0" applyFont="1" applyFill="1" applyBorder="1" applyAlignment="1" applyProtection="1">
      <alignment horizontal="left" vertical="center" wrapText="1"/>
    </xf>
    <xf numFmtId="0" fontId="13" fillId="4" borderId="19" xfId="0" applyFont="1" applyFill="1" applyBorder="1" applyAlignment="1">
      <alignment horizontal="left" vertical="center" wrapText="1"/>
    </xf>
    <xf numFmtId="22" fontId="13" fillId="4" borderId="24" xfId="0" applyNumberFormat="1" applyFont="1" applyFill="1" applyBorder="1" applyAlignment="1" applyProtection="1">
      <alignment horizontal="left" vertical="center" wrapText="1"/>
    </xf>
    <xf numFmtId="49" fontId="14" fillId="4" borderId="18" xfId="0" applyNumberFormat="1" applyFont="1" applyFill="1" applyBorder="1" applyAlignment="1">
      <alignment vertical="center"/>
    </xf>
    <xf numFmtId="164" fontId="13" fillId="4" borderId="19" xfId="0" applyNumberFormat="1" applyFont="1" applyFill="1" applyBorder="1" applyAlignment="1">
      <alignment horizontal="left" vertical="center"/>
    </xf>
    <xf numFmtId="0" fontId="15" fillId="4" borderId="23" xfId="0" applyFont="1" applyFill="1" applyBorder="1" applyAlignment="1" applyProtection="1">
      <alignment horizontal="left" vertical="center" wrapText="1"/>
    </xf>
    <xf numFmtId="0" fontId="0" fillId="4" borderId="19" xfId="0" applyFill="1" applyBorder="1" applyAlignment="1">
      <alignment vertical="top" wrapText="1"/>
    </xf>
    <xf numFmtId="0" fontId="16" fillId="4" borderId="18" xfId="0" applyNumberFormat="1" applyFont="1" applyFill="1" applyBorder="1" applyAlignment="1">
      <alignment horizontal="left" vertical="center" wrapText="1"/>
    </xf>
    <xf numFmtId="0" fontId="13" fillId="4" borderId="19" xfId="0" applyNumberFormat="1" applyFont="1" applyFill="1" applyBorder="1" applyAlignment="1">
      <alignment horizontal="left" vertical="center"/>
    </xf>
    <xf numFmtId="2" fontId="13" fillId="4" borderId="19" xfId="0" applyNumberFormat="1" applyFont="1" applyFill="1" applyBorder="1" applyAlignment="1">
      <alignment horizontal="left" vertical="center"/>
    </xf>
    <xf numFmtId="0" fontId="18" fillId="4" borderId="19" xfId="0" applyFont="1" applyFill="1" applyBorder="1" applyAlignment="1">
      <alignment vertical="top" wrapText="1"/>
    </xf>
    <xf numFmtId="2" fontId="13" fillId="4" borderId="19" xfId="0" applyNumberFormat="1" applyFont="1" applyFill="1" applyBorder="1" applyAlignment="1">
      <alignment horizontal="center" vertical="center" wrapText="1"/>
    </xf>
    <xf numFmtId="0" fontId="13" fillId="4" borderId="19" xfId="0" applyNumberFormat="1" applyFont="1" applyFill="1" applyBorder="1" applyAlignment="1">
      <alignment vertical="center"/>
    </xf>
    <xf numFmtId="0" fontId="13" fillId="6" borderId="19" xfId="0" applyFont="1" applyFill="1" applyBorder="1" applyAlignment="1" applyProtection="1">
      <alignment horizontal="left" vertical="top" wrapText="1"/>
    </xf>
    <xf numFmtId="0" fontId="18" fillId="6" borderId="23" xfId="0" applyFont="1" applyFill="1" applyBorder="1" applyAlignment="1" applyProtection="1">
      <alignment horizontal="left" vertical="center" wrapText="1"/>
    </xf>
    <xf numFmtId="0" fontId="13" fillId="6" borderId="23" xfId="0" applyFont="1" applyFill="1" applyBorder="1" applyAlignment="1" applyProtection="1">
      <alignment horizontal="left" vertical="center" wrapText="1"/>
    </xf>
    <xf numFmtId="0" fontId="13" fillId="6" borderId="19" xfId="0" applyFont="1" applyFill="1" applyBorder="1" applyAlignment="1">
      <alignment horizontal="left" vertical="center" wrapText="1"/>
    </xf>
    <xf numFmtId="22" fontId="13" fillId="6" borderId="24" xfId="0" applyNumberFormat="1" applyFont="1" applyFill="1" applyBorder="1" applyAlignment="1" applyProtection="1">
      <alignment horizontal="left" vertical="center" wrapText="1"/>
    </xf>
    <xf numFmtId="49" fontId="14" fillId="6" borderId="18" xfId="0" applyNumberFormat="1" applyFont="1" applyFill="1" applyBorder="1" applyAlignment="1">
      <alignment vertical="center"/>
    </xf>
    <xf numFmtId="164" fontId="13" fillId="6" borderId="19" xfId="0" applyNumberFormat="1" applyFont="1" applyFill="1" applyBorder="1" applyAlignment="1">
      <alignment horizontal="left" vertical="center"/>
    </xf>
    <xf numFmtId="0" fontId="15" fillId="6" borderId="23" xfId="0" applyFont="1" applyFill="1" applyBorder="1" applyAlignment="1" applyProtection="1">
      <alignment horizontal="left" vertical="center" wrapText="1"/>
    </xf>
    <xf numFmtId="0" fontId="16" fillId="6" borderId="18" xfId="0" applyNumberFormat="1" applyFont="1" applyFill="1" applyBorder="1" applyAlignment="1">
      <alignment horizontal="left" vertical="center" wrapText="1"/>
    </xf>
    <xf numFmtId="0" fontId="13" fillId="6" borderId="19" xfId="0" applyNumberFormat="1" applyFont="1" applyFill="1" applyBorder="1" applyAlignment="1">
      <alignment horizontal="left" vertical="center"/>
    </xf>
    <xf numFmtId="2" fontId="13" fillId="6" borderId="19" xfId="0" applyNumberFormat="1" applyFont="1" applyFill="1" applyBorder="1" applyAlignment="1">
      <alignment horizontal="left" vertical="center"/>
    </xf>
    <xf numFmtId="0" fontId="18" fillId="6" borderId="19" xfId="0" applyFont="1" applyFill="1" applyBorder="1" applyAlignment="1">
      <alignment vertical="top" wrapText="1"/>
    </xf>
    <xf numFmtId="2" fontId="13" fillId="6" borderId="19" xfId="0" applyNumberFormat="1" applyFont="1" applyFill="1" applyBorder="1" applyAlignment="1">
      <alignment horizontal="center" vertical="center" wrapText="1"/>
    </xf>
    <xf numFmtId="0" fontId="13" fillId="6" borderId="19" xfId="0" applyNumberFormat="1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1"/>
  <sheetViews>
    <sheetView tabSelected="1" view="pageBreakPreview" zoomScale="80" zoomScaleNormal="100" zoomScaleSheetLayoutView="80" workbookViewId="0">
      <selection activeCell="A3" sqref="A3:T3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1" t="s">
        <v>50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96" t="s">
        <v>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W3" s="10"/>
      <c r="X3" s="10"/>
      <c r="Y3" s="10"/>
      <c r="Z3" s="10"/>
      <c r="AA3" s="10"/>
    </row>
    <row r="4" spans="1:29" ht="15">
      <c r="A4" s="94" t="s">
        <v>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84" t="s">
        <v>6</v>
      </c>
      <c r="B6" s="85"/>
      <c r="C6" s="85"/>
      <c r="D6" s="85"/>
      <c r="E6" s="85"/>
      <c r="F6" s="85"/>
      <c r="G6" s="85"/>
      <c r="H6" s="85"/>
      <c r="I6" s="86"/>
      <c r="J6" s="85" t="s">
        <v>7</v>
      </c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6"/>
      <c r="W6" s="76" t="s">
        <v>8</v>
      </c>
      <c r="X6" s="88" t="s">
        <v>9</v>
      </c>
      <c r="Y6" s="89"/>
      <c r="Z6" s="90"/>
      <c r="AA6" s="74" t="s">
        <v>10</v>
      </c>
      <c r="AB6" s="63" t="s">
        <v>65</v>
      </c>
    </row>
    <row r="7" spans="1:29" ht="171.75" customHeight="1" thickBot="1">
      <c r="A7" s="76" t="s">
        <v>11</v>
      </c>
      <c r="B7" s="76" t="s">
        <v>12</v>
      </c>
      <c r="C7" s="76" t="s">
        <v>13</v>
      </c>
      <c r="D7" s="76" t="s">
        <v>14</v>
      </c>
      <c r="E7" s="76" t="s">
        <v>15</v>
      </c>
      <c r="F7" s="76" t="s">
        <v>16</v>
      </c>
      <c r="G7" s="76" t="s">
        <v>17</v>
      </c>
      <c r="H7" s="76" t="s">
        <v>18</v>
      </c>
      <c r="I7" s="76" t="s">
        <v>19</v>
      </c>
      <c r="J7" s="74" t="s">
        <v>20</v>
      </c>
      <c r="K7" s="76" t="s">
        <v>21</v>
      </c>
      <c r="L7" s="76" t="s">
        <v>22</v>
      </c>
      <c r="M7" s="84" t="s">
        <v>23</v>
      </c>
      <c r="N7" s="85"/>
      <c r="O7" s="85"/>
      <c r="P7" s="85"/>
      <c r="Q7" s="85"/>
      <c r="R7" s="85"/>
      <c r="S7" s="85"/>
      <c r="T7" s="85"/>
      <c r="U7" s="86"/>
      <c r="V7" s="76" t="s">
        <v>24</v>
      </c>
      <c r="W7" s="77"/>
      <c r="X7" s="91"/>
      <c r="Y7" s="92"/>
      <c r="Z7" s="93"/>
      <c r="AA7" s="75"/>
      <c r="AB7" s="64"/>
    </row>
    <row r="8" spans="1:29" ht="63.75" customHeight="1" thickBot="1">
      <c r="A8" s="77"/>
      <c r="B8" s="77"/>
      <c r="C8" s="77"/>
      <c r="D8" s="77"/>
      <c r="E8" s="77"/>
      <c r="F8" s="77"/>
      <c r="G8" s="77"/>
      <c r="H8" s="77"/>
      <c r="I8" s="77"/>
      <c r="J8" s="75"/>
      <c r="K8" s="77"/>
      <c r="L8" s="77"/>
      <c r="M8" s="76" t="s">
        <v>25</v>
      </c>
      <c r="N8" s="84" t="s">
        <v>26</v>
      </c>
      <c r="O8" s="85"/>
      <c r="P8" s="86"/>
      <c r="Q8" s="84" t="s">
        <v>27</v>
      </c>
      <c r="R8" s="85"/>
      <c r="S8" s="85"/>
      <c r="T8" s="86"/>
      <c r="U8" s="76" t="s">
        <v>28</v>
      </c>
      <c r="V8" s="77"/>
      <c r="W8" s="77"/>
      <c r="X8" s="76" t="s">
        <v>29</v>
      </c>
      <c r="Y8" s="76" t="s">
        <v>30</v>
      </c>
      <c r="Z8" s="76" t="s">
        <v>31</v>
      </c>
      <c r="AA8" s="75"/>
      <c r="AB8" s="64"/>
    </row>
    <row r="9" spans="1:29" ht="71.25" customHeight="1" thickBot="1">
      <c r="A9" s="77"/>
      <c r="B9" s="77"/>
      <c r="C9" s="77"/>
      <c r="D9" s="77"/>
      <c r="E9" s="77"/>
      <c r="F9" s="77"/>
      <c r="G9" s="77"/>
      <c r="H9" s="77"/>
      <c r="I9" s="77"/>
      <c r="J9" s="75"/>
      <c r="K9" s="77"/>
      <c r="L9" s="77"/>
      <c r="M9" s="7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7"/>
      <c r="V9" s="77"/>
      <c r="W9" s="77"/>
      <c r="X9" s="77"/>
      <c r="Y9" s="77"/>
      <c r="Z9" s="77"/>
      <c r="AA9" s="75"/>
      <c r="AB9" s="64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9" s="62" customFormat="1" ht="92.25" customHeight="1">
      <c r="A11" s="97">
        <v>199</v>
      </c>
      <c r="B11" s="98" t="s">
        <v>72</v>
      </c>
      <c r="C11" s="98" t="s">
        <v>73</v>
      </c>
      <c r="D11" s="99" t="s">
        <v>74</v>
      </c>
      <c r="E11" s="100">
        <v>35</v>
      </c>
      <c r="F11" s="101" t="s">
        <v>75</v>
      </c>
      <c r="G11" s="101" t="s">
        <v>76</v>
      </c>
      <c r="H11" s="102" t="s">
        <v>77</v>
      </c>
      <c r="I11" s="103">
        <v>1.917</v>
      </c>
      <c r="J11" s="104" t="s">
        <v>78</v>
      </c>
      <c r="K11" s="105" t="s">
        <v>79</v>
      </c>
      <c r="L11" s="106"/>
      <c r="M11" s="107">
        <v>360</v>
      </c>
      <c r="N11" s="107">
        <v>5</v>
      </c>
      <c r="O11" s="107">
        <v>30</v>
      </c>
      <c r="P11" s="107">
        <v>325</v>
      </c>
      <c r="Q11" s="107">
        <v>0</v>
      </c>
      <c r="R11" s="107">
        <v>0</v>
      </c>
      <c r="S11" s="107">
        <v>47</v>
      </c>
      <c r="T11" s="107">
        <v>313</v>
      </c>
      <c r="U11" s="107">
        <v>0</v>
      </c>
      <c r="V11" s="108">
        <v>3500</v>
      </c>
      <c r="W11" s="109"/>
      <c r="X11" s="110" t="s">
        <v>80</v>
      </c>
      <c r="Y11" s="111" t="s">
        <v>71</v>
      </c>
      <c r="Z11" s="111" t="s">
        <v>70</v>
      </c>
      <c r="AA11" s="97">
        <v>1</v>
      </c>
      <c r="AB11" s="97">
        <f t="shared" ref="AB11:AB15" si="0">I11*V11</f>
        <v>6709.5</v>
      </c>
      <c r="AC11" s="60"/>
    </row>
    <row r="12" spans="1:29" s="62" customFormat="1" ht="59.25" customHeight="1">
      <c r="A12" s="97">
        <v>204</v>
      </c>
      <c r="B12" s="98" t="s">
        <v>72</v>
      </c>
      <c r="C12" s="98" t="s">
        <v>66</v>
      </c>
      <c r="D12" s="99" t="s">
        <v>81</v>
      </c>
      <c r="E12" s="100" t="s">
        <v>69</v>
      </c>
      <c r="F12" s="101" t="s">
        <v>82</v>
      </c>
      <c r="G12" s="101" t="s">
        <v>83</v>
      </c>
      <c r="H12" s="102" t="s">
        <v>39</v>
      </c>
      <c r="I12" s="103">
        <v>0.5</v>
      </c>
      <c r="J12" s="104" t="s">
        <v>84</v>
      </c>
      <c r="K12" s="106"/>
      <c r="L12" s="106"/>
      <c r="M12" s="107">
        <v>27</v>
      </c>
      <c r="N12" s="107">
        <v>0</v>
      </c>
      <c r="O12" s="107">
        <v>0</v>
      </c>
      <c r="P12" s="107">
        <v>27</v>
      </c>
      <c r="Q12" s="107">
        <v>0</v>
      </c>
      <c r="R12" s="107">
        <v>0</v>
      </c>
      <c r="S12" s="107">
        <v>0</v>
      </c>
      <c r="T12" s="107">
        <v>27</v>
      </c>
      <c r="U12" s="107">
        <v>0</v>
      </c>
      <c r="V12" s="108">
        <v>166.91</v>
      </c>
      <c r="W12" s="109"/>
      <c r="X12" s="110" t="s">
        <v>85</v>
      </c>
      <c r="Y12" s="111" t="s">
        <v>86</v>
      </c>
      <c r="Z12" s="111" t="s">
        <v>87</v>
      </c>
      <c r="AA12" s="97">
        <v>0</v>
      </c>
      <c r="AB12" s="97">
        <f t="shared" si="0"/>
        <v>83.454999999999998</v>
      </c>
      <c r="AC12" s="60"/>
    </row>
    <row r="13" spans="1:29" s="62" customFormat="1" ht="59.25" customHeight="1">
      <c r="A13" s="112">
        <v>205</v>
      </c>
      <c r="B13" s="113" t="s">
        <v>67</v>
      </c>
      <c r="C13" s="113" t="s">
        <v>68</v>
      </c>
      <c r="D13" s="114" t="s">
        <v>88</v>
      </c>
      <c r="E13" s="115" t="s">
        <v>69</v>
      </c>
      <c r="F13" s="116" t="s">
        <v>89</v>
      </c>
      <c r="G13" s="116" t="s">
        <v>90</v>
      </c>
      <c r="H13" s="117" t="s">
        <v>39</v>
      </c>
      <c r="I13" s="118">
        <v>11.917</v>
      </c>
      <c r="J13" s="119" t="s">
        <v>91</v>
      </c>
      <c r="K13" s="120" t="s">
        <v>92</v>
      </c>
      <c r="L13" s="120"/>
      <c r="M13" s="121">
        <v>3</v>
      </c>
      <c r="N13" s="121">
        <v>1</v>
      </c>
      <c r="O13" s="121">
        <v>0</v>
      </c>
      <c r="P13" s="121">
        <v>2</v>
      </c>
      <c r="Q13" s="121">
        <v>0</v>
      </c>
      <c r="R13" s="121">
        <v>0</v>
      </c>
      <c r="S13" s="121">
        <v>0</v>
      </c>
      <c r="T13" s="121">
        <v>3</v>
      </c>
      <c r="U13" s="121">
        <v>0</v>
      </c>
      <c r="V13" s="122">
        <v>70</v>
      </c>
      <c r="W13" s="123"/>
      <c r="X13" s="124" t="s">
        <v>93</v>
      </c>
      <c r="Y13" s="125" t="s">
        <v>94</v>
      </c>
      <c r="Z13" s="125" t="s">
        <v>95</v>
      </c>
      <c r="AA13" s="112">
        <v>0</v>
      </c>
      <c r="AB13" s="112">
        <f t="shared" si="0"/>
        <v>834.18999999999994</v>
      </c>
      <c r="AC13" s="60"/>
    </row>
    <row r="14" spans="1:29" s="62" customFormat="1" ht="59.25" customHeight="1">
      <c r="A14" s="112">
        <v>206</v>
      </c>
      <c r="B14" s="113" t="s">
        <v>67</v>
      </c>
      <c r="C14" s="113" t="s">
        <v>68</v>
      </c>
      <c r="D14" s="114" t="s">
        <v>96</v>
      </c>
      <c r="E14" s="115" t="s">
        <v>69</v>
      </c>
      <c r="F14" s="116" t="s">
        <v>97</v>
      </c>
      <c r="G14" s="116" t="s">
        <v>98</v>
      </c>
      <c r="H14" s="117" t="s">
        <v>39</v>
      </c>
      <c r="I14" s="118">
        <v>22.082999999999998</v>
      </c>
      <c r="J14" s="119" t="s">
        <v>99</v>
      </c>
      <c r="K14" s="120"/>
      <c r="L14" s="120"/>
      <c r="M14" s="121">
        <v>1</v>
      </c>
      <c r="N14" s="121">
        <v>0</v>
      </c>
      <c r="O14" s="121">
        <v>0</v>
      </c>
      <c r="P14" s="121">
        <v>1</v>
      </c>
      <c r="Q14" s="121">
        <v>0</v>
      </c>
      <c r="R14" s="121">
        <v>0</v>
      </c>
      <c r="S14" s="121">
        <v>0</v>
      </c>
      <c r="T14" s="121">
        <v>1</v>
      </c>
      <c r="U14" s="121">
        <v>0</v>
      </c>
      <c r="V14" s="122">
        <v>6</v>
      </c>
      <c r="W14" s="123"/>
      <c r="X14" s="124" t="s">
        <v>100</v>
      </c>
      <c r="Y14" s="125" t="s">
        <v>101</v>
      </c>
      <c r="Z14" s="125" t="s">
        <v>95</v>
      </c>
      <c r="AA14" s="112">
        <v>0</v>
      </c>
      <c r="AB14" s="112">
        <f t="shared" si="0"/>
        <v>132.49799999999999</v>
      </c>
      <c r="AC14" s="60"/>
    </row>
    <row r="15" spans="1:29" s="62" customFormat="1" ht="59.25" customHeight="1">
      <c r="A15" s="112">
        <v>207</v>
      </c>
      <c r="B15" s="113" t="s">
        <v>67</v>
      </c>
      <c r="C15" s="113" t="s">
        <v>102</v>
      </c>
      <c r="D15" s="114" t="s">
        <v>103</v>
      </c>
      <c r="E15" s="115">
        <v>0.38</v>
      </c>
      <c r="F15" s="116" t="s">
        <v>104</v>
      </c>
      <c r="G15" s="116" t="s">
        <v>105</v>
      </c>
      <c r="H15" s="117" t="s">
        <v>39</v>
      </c>
      <c r="I15" s="118">
        <v>0.66700000000000004</v>
      </c>
      <c r="J15" s="119" t="s">
        <v>106</v>
      </c>
      <c r="K15" s="120" t="s">
        <v>107</v>
      </c>
      <c r="L15" s="120"/>
      <c r="M15" s="121">
        <v>23</v>
      </c>
      <c r="N15" s="121">
        <v>0</v>
      </c>
      <c r="O15" s="121">
        <v>6</v>
      </c>
      <c r="P15" s="121">
        <v>17</v>
      </c>
      <c r="Q15" s="121">
        <v>0</v>
      </c>
      <c r="R15" s="121">
        <v>0</v>
      </c>
      <c r="S15" s="121">
        <v>0</v>
      </c>
      <c r="T15" s="121">
        <v>23</v>
      </c>
      <c r="U15" s="121">
        <v>0</v>
      </c>
      <c r="V15" s="122">
        <v>798.25</v>
      </c>
      <c r="W15" s="123"/>
      <c r="X15" s="124" t="s">
        <v>108</v>
      </c>
      <c r="Y15" s="125" t="s">
        <v>71</v>
      </c>
      <c r="Z15" s="125" t="s">
        <v>70</v>
      </c>
      <c r="AA15" s="112">
        <v>1</v>
      </c>
      <c r="AB15" s="112">
        <f t="shared" si="0"/>
        <v>532.43275000000006</v>
      </c>
      <c r="AC15" s="60"/>
    </row>
    <row r="16" spans="1:29" s="18" customFormat="1" ht="18" customHeight="1">
      <c r="A16" s="68" t="s">
        <v>52</v>
      </c>
      <c r="B16" s="68"/>
      <c r="C16" s="68"/>
      <c r="D16" s="68"/>
      <c r="E16" s="68"/>
      <c r="F16" s="68"/>
      <c r="G16" s="69"/>
      <c r="H16" s="13" t="s">
        <v>53</v>
      </c>
      <c r="I16" s="14">
        <f>SUM(I17:I19)</f>
        <v>34.667000000000002</v>
      </c>
      <c r="J16" s="15" t="s">
        <v>54</v>
      </c>
      <c r="K16" s="15" t="s">
        <v>54</v>
      </c>
      <c r="L16" s="15" t="s">
        <v>54</v>
      </c>
      <c r="M16" s="16">
        <f t="shared" ref="M16:V16" si="1">SUM(M17:M19)</f>
        <v>27</v>
      </c>
      <c r="N16" s="16">
        <f t="shared" si="1"/>
        <v>1</v>
      </c>
      <c r="O16" s="16">
        <f t="shared" si="1"/>
        <v>6</v>
      </c>
      <c r="P16" s="16">
        <f t="shared" si="1"/>
        <v>20</v>
      </c>
      <c r="Q16" s="16">
        <f t="shared" si="1"/>
        <v>0</v>
      </c>
      <c r="R16" s="16">
        <f t="shared" si="1"/>
        <v>0</v>
      </c>
      <c r="S16" s="16">
        <f t="shared" si="1"/>
        <v>0</v>
      </c>
      <c r="T16" s="16">
        <f t="shared" si="1"/>
        <v>27</v>
      </c>
      <c r="U16" s="16">
        <f t="shared" si="1"/>
        <v>0</v>
      </c>
      <c r="V16" s="14">
        <f t="shared" si="1"/>
        <v>874.25</v>
      </c>
      <c r="W16" s="15">
        <f t="shared" ref="W16" si="2">SUM(W17:W19)</f>
        <v>0</v>
      </c>
      <c r="X16" s="17" t="s">
        <v>54</v>
      </c>
      <c r="Y16" s="17" t="s">
        <v>54</v>
      </c>
      <c r="Z16" s="17" t="s">
        <v>54</v>
      </c>
      <c r="AA16" s="15" t="s">
        <v>55</v>
      </c>
      <c r="AB16" s="14">
        <f>SUM(AB17:AB19)</f>
        <v>1499.12075</v>
      </c>
    </row>
    <row r="17" spans="1:28" s="18" customFormat="1" ht="18" customHeight="1">
      <c r="A17" s="70" t="s">
        <v>56</v>
      </c>
      <c r="B17" s="70"/>
      <c r="C17" s="70"/>
      <c r="D17" s="70"/>
      <c r="E17" s="70"/>
      <c r="F17" s="70"/>
      <c r="G17" s="71"/>
      <c r="H17" s="13" t="s">
        <v>40</v>
      </c>
      <c r="I17" s="19" t="s">
        <v>54</v>
      </c>
      <c r="J17" s="20" t="s">
        <v>54</v>
      </c>
      <c r="K17" s="20" t="s">
        <v>54</v>
      </c>
      <c r="L17" s="20" t="s">
        <v>54</v>
      </c>
      <c r="M17" s="20" t="s">
        <v>54</v>
      </c>
      <c r="N17" s="20" t="s">
        <v>54</v>
      </c>
      <c r="O17" s="20" t="s">
        <v>54</v>
      </c>
      <c r="P17" s="20" t="s">
        <v>54</v>
      </c>
      <c r="Q17" s="20" t="s">
        <v>54</v>
      </c>
      <c r="R17" s="20" t="s">
        <v>54</v>
      </c>
      <c r="S17" s="20" t="s">
        <v>54</v>
      </c>
      <c r="T17" s="20" t="s">
        <v>54</v>
      </c>
      <c r="U17" s="20" t="s">
        <v>54</v>
      </c>
      <c r="V17" s="21" t="s">
        <v>54</v>
      </c>
      <c r="W17" s="20" t="s">
        <v>54</v>
      </c>
      <c r="X17" s="20" t="s">
        <v>54</v>
      </c>
      <c r="Y17" s="20" t="s">
        <v>54</v>
      </c>
      <c r="Z17" s="20" t="s">
        <v>54</v>
      </c>
      <c r="AA17" s="20" t="s">
        <v>54</v>
      </c>
      <c r="AB17" s="22" t="s">
        <v>54</v>
      </c>
    </row>
    <row r="18" spans="1:28" s="18" customFormat="1" ht="18" customHeight="1">
      <c r="A18" s="72" t="s">
        <v>57</v>
      </c>
      <c r="B18" s="72"/>
      <c r="C18" s="72"/>
      <c r="D18" s="72"/>
      <c r="E18" s="72"/>
      <c r="F18" s="72"/>
      <c r="G18" s="73"/>
      <c r="H18" s="23" t="s">
        <v>58</v>
      </c>
      <c r="I18" s="24" t="s">
        <v>54</v>
      </c>
      <c r="J18" s="25" t="s">
        <v>54</v>
      </c>
      <c r="K18" s="25" t="s">
        <v>54</v>
      </c>
      <c r="L18" s="25" t="s">
        <v>54</v>
      </c>
      <c r="M18" s="25" t="s">
        <v>54</v>
      </c>
      <c r="N18" s="25" t="s">
        <v>54</v>
      </c>
      <c r="O18" s="25" t="s">
        <v>54</v>
      </c>
      <c r="P18" s="25" t="s">
        <v>54</v>
      </c>
      <c r="Q18" s="25" t="s">
        <v>54</v>
      </c>
      <c r="R18" s="25" t="s">
        <v>54</v>
      </c>
      <c r="S18" s="25" t="s">
        <v>54</v>
      </c>
      <c r="T18" s="25" t="s">
        <v>54</v>
      </c>
      <c r="U18" s="25" t="s">
        <v>54</v>
      </c>
      <c r="V18" s="26" t="s">
        <v>54</v>
      </c>
      <c r="W18" s="25" t="s">
        <v>54</v>
      </c>
      <c r="X18" s="25" t="s">
        <v>54</v>
      </c>
      <c r="Y18" s="25" t="s">
        <v>54</v>
      </c>
      <c r="Z18" s="25" t="s">
        <v>54</v>
      </c>
      <c r="AA18" s="25" t="s">
        <v>54</v>
      </c>
      <c r="AB18" s="27" t="s">
        <v>54</v>
      </c>
    </row>
    <row r="19" spans="1:28" s="18" customFormat="1" ht="18" customHeight="1">
      <c r="A19" s="70" t="s">
        <v>59</v>
      </c>
      <c r="B19" s="70"/>
      <c r="C19" s="70"/>
      <c r="D19" s="70"/>
      <c r="E19" s="70"/>
      <c r="F19" s="70"/>
      <c r="G19" s="71"/>
      <c r="H19" s="13" t="s">
        <v>39</v>
      </c>
      <c r="I19" s="19">
        <f>I13+I14+I20</f>
        <v>34.667000000000002</v>
      </c>
      <c r="J19" s="20" t="s">
        <v>54</v>
      </c>
      <c r="K19" s="20" t="s">
        <v>54</v>
      </c>
      <c r="L19" s="20" t="s">
        <v>54</v>
      </c>
      <c r="M19" s="28">
        <f t="shared" ref="M19:V19" si="3">M13+M14+M20</f>
        <v>27</v>
      </c>
      <c r="N19" s="28">
        <f t="shared" si="3"/>
        <v>1</v>
      </c>
      <c r="O19" s="28">
        <f t="shared" si="3"/>
        <v>6</v>
      </c>
      <c r="P19" s="28">
        <f t="shared" si="3"/>
        <v>20</v>
      </c>
      <c r="Q19" s="28">
        <f t="shared" si="3"/>
        <v>0</v>
      </c>
      <c r="R19" s="28">
        <f t="shared" si="3"/>
        <v>0</v>
      </c>
      <c r="S19" s="28">
        <f t="shared" si="3"/>
        <v>0</v>
      </c>
      <c r="T19" s="28">
        <f t="shared" si="3"/>
        <v>27</v>
      </c>
      <c r="U19" s="28">
        <f t="shared" si="3"/>
        <v>0</v>
      </c>
      <c r="V19" s="19">
        <f t="shared" si="3"/>
        <v>874.25</v>
      </c>
      <c r="W19" s="28">
        <v>0</v>
      </c>
      <c r="X19" s="29" t="s">
        <v>54</v>
      </c>
      <c r="Y19" s="29" t="s">
        <v>54</v>
      </c>
      <c r="Z19" s="29" t="s">
        <v>54</v>
      </c>
      <c r="AA19" s="20" t="s">
        <v>55</v>
      </c>
      <c r="AB19" s="19">
        <f>AB13+AB14+AB20</f>
        <v>1499.12075</v>
      </c>
    </row>
    <row r="20" spans="1:28" s="18" customFormat="1" ht="18" customHeight="1">
      <c r="A20" s="70" t="s">
        <v>60</v>
      </c>
      <c r="B20" s="70"/>
      <c r="C20" s="70"/>
      <c r="D20" s="70"/>
      <c r="E20" s="70"/>
      <c r="F20" s="70"/>
      <c r="G20" s="71"/>
      <c r="H20" s="13" t="s">
        <v>61</v>
      </c>
      <c r="I20" s="19">
        <f>I15</f>
        <v>0.66700000000000004</v>
      </c>
      <c r="J20" s="20" t="s">
        <v>54</v>
      </c>
      <c r="K20" s="20" t="s">
        <v>54</v>
      </c>
      <c r="L20" s="20" t="s">
        <v>54</v>
      </c>
      <c r="M20" s="28">
        <f t="shared" ref="M20:V20" si="4">M15</f>
        <v>23</v>
      </c>
      <c r="N20" s="28">
        <f t="shared" si="4"/>
        <v>0</v>
      </c>
      <c r="O20" s="28">
        <f t="shared" si="4"/>
        <v>6</v>
      </c>
      <c r="P20" s="28">
        <f t="shared" si="4"/>
        <v>17</v>
      </c>
      <c r="Q20" s="28">
        <f t="shared" si="4"/>
        <v>0</v>
      </c>
      <c r="R20" s="28">
        <f t="shared" si="4"/>
        <v>0</v>
      </c>
      <c r="S20" s="28">
        <f t="shared" si="4"/>
        <v>0</v>
      </c>
      <c r="T20" s="28">
        <f t="shared" si="4"/>
        <v>23</v>
      </c>
      <c r="U20" s="28">
        <f t="shared" si="4"/>
        <v>0</v>
      </c>
      <c r="V20" s="19">
        <f t="shared" si="4"/>
        <v>798.25</v>
      </c>
      <c r="W20" s="28">
        <v>0</v>
      </c>
      <c r="X20" s="29" t="s">
        <v>54</v>
      </c>
      <c r="Y20" s="29" t="s">
        <v>54</v>
      </c>
      <c r="Z20" s="29" t="s">
        <v>54</v>
      </c>
      <c r="AA20" s="20" t="s">
        <v>62</v>
      </c>
      <c r="AB20" s="19">
        <f>AB15</f>
        <v>532.43275000000006</v>
      </c>
    </row>
    <row r="21" spans="1:28" s="18" customFormat="1" ht="18" customHeight="1">
      <c r="A21" s="78" t="s">
        <v>63</v>
      </c>
      <c r="B21" s="78"/>
      <c r="C21" s="78"/>
      <c r="D21" s="78"/>
      <c r="E21" s="78"/>
      <c r="F21" s="78"/>
      <c r="G21" s="79"/>
      <c r="H21" s="30" t="s">
        <v>53</v>
      </c>
      <c r="I21" s="31">
        <f>SUM(I22:I24)</f>
        <v>2.4169999999999998</v>
      </c>
      <c r="J21" s="32" t="s">
        <v>54</v>
      </c>
      <c r="K21" s="32" t="s">
        <v>54</v>
      </c>
      <c r="L21" s="32" t="s">
        <v>54</v>
      </c>
      <c r="M21" s="33">
        <f t="shared" ref="M21:W21" si="5">SUM(M22:M24)</f>
        <v>387</v>
      </c>
      <c r="N21" s="33">
        <f t="shared" si="5"/>
        <v>5</v>
      </c>
      <c r="O21" s="33">
        <f t="shared" si="5"/>
        <v>30</v>
      </c>
      <c r="P21" s="33">
        <f t="shared" si="5"/>
        <v>352</v>
      </c>
      <c r="Q21" s="33">
        <f t="shared" si="5"/>
        <v>0</v>
      </c>
      <c r="R21" s="33">
        <f t="shared" si="5"/>
        <v>0</v>
      </c>
      <c r="S21" s="33">
        <f t="shared" si="5"/>
        <v>47</v>
      </c>
      <c r="T21" s="33">
        <f t="shared" si="5"/>
        <v>340</v>
      </c>
      <c r="U21" s="33">
        <f t="shared" si="5"/>
        <v>0</v>
      </c>
      <c r="V21" s="31">
        <f t="shared" si="5"/>
        <v>3666.91</v>
      </c>
      <c r="W21" s="33">
        <f t="shared" si="5"/>
        <v>0</v>
      </c>
      <c r="X21" s="34" t="s">
        <v>54</v>
      </c>
      <c r="Y21" s="34" t="s">
        <v>54</v>
      </c>
      <c r="Z21" s="34" t="s">
        <v>54</v>
      </c>
      <c r="AA21" s="32" t="s">
        <v>55</v>
      </c>
      <c r="AB21" s="31">
        <f t="shared" ref="AB21" si="6">SUM(AB22:AB24)</f>
        <v>6792.9549999999999</v>
      </c>
    </row>
    <row r="22" spans="1:28" s="18" customFormat="1" ht="18" customHeight="1">
      <c r="A22" s="80" t="s">
        <v>56</v>
      </c>
      <c r="B22" s="80"/>
      <c r="C22" s="80"/>
      <c r="D22" s="80"/>
      <c r="E22" s="80"/>
      <c r="F22" s="80"/>
      <c r="G22" s="81"/>
      <c r="H22" s="30" t="s">
        <v>40</v>
      </c>
      <c r="I22" s="35" t="s">
        <v>54</v>
      </c>
      <c r="J22" s="36" t="s">
        <v>54</v>
      </c>
      <c r="K22" s="36" t="s">
        <v>54</v>
      </c>
      <c r="L22" s="36" t="s">
        <v>54</v>
      </c>
      <c r="M22" s="36" t="s">
        <v>54</v>
      </c>
      <c r="N22" s="36" t="s">
        <v>54</v>
      </c>
      <c r="O22" s="36" t="s">
        <v>54</v>
      </c>
      <c r="P22" s="36" t="s">
        <v>54</v>
      </c>
      <c r="Q22" s="36" t="s">
        <v>54</v>
      </c>
      <c r="R22" s="36" t="s">
        <v>54</v>
      </c>
      <c r="S22" s="36" t="s">
        <v>54</v>
      </c>
      <c r="T22" s="36" t="s">
        <v>54</v>
      </c>
      <c r="U22" s="36" t="s">
        <v>54</v>
      </c>
      <c r="V22" s="37" t="s">
        <v>54</v>
      </c>
      <c r="W22" s="36" t="s">
        <v>54</v>
      </c>
      <c r="X22" s="36" t="s">
        <v>54</v>
      </c>
      <c r="Y22" s="36" t="s">
        <v>54</v>
      </c>
      <c r="Z22" s="36" t="s">
        <v>54</v>
      </c>
      <c r="AA22" s="36" t="s">
        <v>54</v>
      </c>
      <c r="AB22" s="38" t="s">
        <v>54</v>
      </c>
    </row>
    <row r="23" spans="1:28" s="18" customFormat="1" ht="18" customHeight="1">
      <c r="A23" s="82" t="s">
        <v>57</v>
      </c>
      <c r="B23" s="82"/>
      <c r="C23" s="82"/>
      <c r="D23" s="82"/>
      <c r="E23" s="82"/>
      <c r="F23" s="82"/>
      <c r="G23" s="83"/>
      <c r="H23" s="39" t="s">
        <v>58</v>
      </c>
      <c r="I23" s="40" t="s">
        <v>54</v>
      </c>
      <c r="J23" s="41" t="s">
        <v>54</v>
      </c>
      <c r="K23" s="41" t="s">
        <v>54</v>
      </c>
      <c r="L23" s="41" t="s">
        <v>54</v>
      </c>
      <c r="M23" s="41" t="s">
        <v>54</v>
      </c>
      <c r="N23" s="41" t="s">
        <v>54</v>
      </c>
      <c r="O23" s="41" t="s">
        <v>54</v>
      </c>
      <c r="P23" s="41" t="s">
        <v>54</v>
      </c>
      <c r="Q23" s="41" t="s">
        <v>54</v>
      </c>
      <c r="R23" s="41" t="s">
        <v>54</v>
      </c>
      <c r="S23" s="41" t="s">
        <v>54</v>
      </c>
      <c r="T23" s="41" t="s">
        <v>54</v>
      </c>
      <c r="U23" s="41" t="s">
        <v>54</v>
      </c>
      <c r="V23" s="42" t="s">
        <v>54</v>
      </c>
      <c r="W23" s="41" t="s">
        <v>54</v>
      </c>
      <c r="X23" s="41" t="s">
        <v>54</v>
      </c>
      <c r="Y23" s="41" t="s">
        <v>54</v>
      </c>
      <c r="Z23" s="41" t="s">
        <v>54</v>
      </c>
      <c r="AA23" s="41" t="s">
        <v>54</v>
      </c>
      <c r="AB23" s="43" t="s">
        <v>54</v>
      </c>
    </row>
    <row r="24" spans="1:28" s="18" customFormat="1" ht="18" customHeight="1">
      <c r="A24" s="80" t="s">
        <v>59</v>
      </c>
      <c r="B24" s="80"/>
      <c r="C24" s="80"/>
      <c r="D24" s="80"/>
      <c r="E24" s="80"/>
      <c r="F24" s="80"/>
      <c r="G24" s="80"/>
      <c r="H24" s="30" t="s">
        <v>39</v>
      </c>
      <c r="I24" s="35">
        <f>I12+I25</f>
        <v>2.4169999999999998</v>
      </c>
      <c r="J24" s="36" t="s">
        <v>54</v>
      </c>
      <c r="K24" s="36" t="s">
        <v>54</v>
      </c>
      <c r="L24" s="36" t="s">
        <v>54</v>
      </c>
      <c r="M24" s="44">
        <f t="shared" ref="M24:V24" si="7">M12+M25</f>
        <v>387</v>
      </c>
      <c r="N24" s="44">
        <f t="shared" si="7"/>
        <v>5</v>
      </c>
      <c r="O24" s="44">
        <f t="shared" si="7"/>
        <v>30</v>
      </c>
      <c r="P24" s="44">
        <f t="shared" si="7"/>
        <v>352</v>
      </c>
      <c r="Q24" s="44">
        <f t="shared" si="7"/>
        <v>0</v>
      </c>
      <c r="R24" s="44">
        <f t="shared" si="7"/>
        <v>0</v>
      </c>
      <c r="S24" s="44">
        <f t="shared" si="7"/>
        <v>47</v>
      </c>
      <c r="T24" s="44">
        <f t="shared" si="7"/>
        <v>340</v>
      </c>
      <c r="U24" s="44">
        <f t="shared" si="7"/>
        <v>0</v>
      </c>
      <c r="V24" s="35">
        <f t="shared" si="7"/>
        <v>3666.91</v>
      </c>
      <c r="W24" s="44">
        <v>0</v>
      </c>
      <c r="X24" s="45" t="s">
        <v>54</v>
      </c>
      <c r="Y24" s="45" t="s">
        <v>54</v>
      </c>
      <c r="Z24" s="45" t="s">
        <v>54</v>
      </c>
      <c r="AA24" s="36" t="s">
        <v>55</v>
      </c>
      <c r="AB24" s="35">
        <f>AB12+AB25</f>
        <v>6792.9549999999999</v>
      </c>
    </row>
    <row r="25" spans="1:28" s="18" customFormat="1" ht="18" customHeight="1">
      <c r="A25" s="80" t="s">
        <v>60</v>
      </c>
      <c r="B25" s="80"/>
      <c r="C25" s="80"/>
      <c r="D25" s="80"/>
      <c r="E25" s="80"/>
      <c r="F25" s="80"/>
      <c r="G25" s="80"/>
      <c r="H25" s="30" t="s">
        <v>61</v>
      </c>
      <c r="I25" s="35">
        <f>I11</f>
        <v>1.917</v>
      </c>
      <c r="J25" s="36" t="s">
        <v>54</v>
      </c>
      <c r="K25" s="36" t="s">
        <v>54</v>
      </c>
      <c r="L25" s="36" t="s">
        <v>54</v>
      </c>
      <c r="M25" s="44">
        <f t="shared" ref="M25:V25" si="8">M11</f>
        <v>360</v>
      </c>
      <c r="N25" s="44">
        <f t="shared" si="8"/>
        <v>5</v>
      </c>
      <c r="O25" s="44">
        <f t="shared" si="8"/>
        <v>30</v>
      </c>
      <c r="P25" s="44">
        <f t="shared" si="8"/>
        <v>325</v>
      </c>
      <c r="Q25" s="44">
        <f t="shared" si="8"/>
        <v>0</v>
      </c>
      <c r="R25" s="44">
        <f t="shared" si="8"/>
        <v>0</v>
      </c>
      <c r="S25" s="44">
        <f t="shared" si="8"/>
        <v>47</v>
      </c>
      <c r="T25" s="44">
        <f t="shared" si="8"/>
        <v>313</v>
      </c>
      <c r="U25" s="44">
        <f t="shared" si="8"/>
        <v>0</v>
      </c>
      <c r="V25" s="35">
        <f t="shared" si="8"/>
        <v>3500</v>
      </c>
      <c r="W25" s="44">
        <v>0</v>
      </c>
      <c r="X25" s="45" t="s">
        <v>54</v>
      </c>
      <c r="Y25" s="45" t="s">
        <v>54</v>
      </c>
      <c r="Z25" s="45" t="s">
        <v>54</v>
      </c>
      <c r="AA25" s="36" t="s">
        <v>62</v>
      </c>
      <c r="AB25" s="35">
        <f>AB11</f>
        <v>6709.5</v>
      </c>
    </row>
    <row r="26" spans="1:28" s="18" customFormat="1" ht="18" customHeight="1">
      <c r="A26" s="65" t="s">
        <v>64</v>
      </c>
      <c r="B26" s="65"/>
      <c r="C26" s="65"/>
      <c r="D26" s="65"/>
      <c r="E26" s="65"/>
      <c r="F26" s="65"/>
      <c r="G26" s="65"/>
      <c r="H26" s="46" t="s">
        <v>53</v>
      </c>
      <c r="I26" s="47">
        <f>I16+I21</f>
        <v>37.084000000000003</v>
      </c>
      <c r="J26" s="48" t="s">
        <v>54</v>
      </c>
      <c r="K26" s="48" t="s">
        <v>54</v>
      </c>
      <c r="L26" s="48" t="s">
        <v>54</v>
      </c>
      <c r="M26" s="49">
        <f t="shared" ref="M26:W26" si="9">M16+M21</f>
        <v>414</v>
      </c>
      <c r="N26" s="49">
        <f t="shared" si="9"/>
        <v>6</v>
      </c>
      <c r="O26" s="49">
        <f t="shared" si="9"/>
        <v>36</v>
      </c>
      <c r="P26" s="49">
        <f t="shared" si="9"/>
        <v>372</v>
      </c>
      <c r="Q26" s="49">
        <f t="shared" si="9"/>
        <v>0</v>
      </c>
      <c r="R26" s="49">
        <f t="shared" si="9"/>
        <v>0</v>
      </c>
      <c r="S26" s="49">
        <f t="shared" si="9"/>
        <v>47</v>
      </c>
      <c r="T26" s="49">
        <f t="shared" si="9"/>
        <v>367</v>
      </c>
      <c r="U26" s="49">
        <f t="shared" si="9"/>
        <v>0</v>
      </c>
      <c r="V26" s="47">
        <f t="shared" si="9"/>
        <v>4541.16</v>
      </c>
      <c r="W26" s="49">
        <f t="shared" si="9"/>
        <v>0</v>
      </c>
      <c r="X26" s="50" t="s">
        <v>54</v>
      </c>
      <c r="Y26" s="50" t="s">
        <v>54</v>
      </c>
      <c r="Z26" s="50" t="s">
        <v>54</v>
      </c>
      <c r="AA26" s="48" t="s">
        <v>55</v>
      </c>
      <c r="AB26" s="47">
        <f>AB16+AB21</f>
        <v>8292.07575</v>
      </c>
    </row>
    <row r="27" spans="1:28" s="18" customFormat="1" ht="18" customHeight="1">
      <c r="A27" s="66" t="s">
        <v>56</v>
      </c>
      <c r="B27" s="66"/>
      <c r="C27" s="66"/>
      <c r="D27" s="66"/>
      <c r="E27" s="66"/>
      <c r="F27" s="66"/>
      <c r="G27" s="66"/>
      <c r="H27" s="46" t="s">
        <v>40</v>
      </c>
      <c r="I27" s="51" t="s">
        <v>54</v>
      </c>
      <c r="J27" s="52" t="s">
        <v>54</v>
      </c>
      <c r="K27" s="52" t="s">
        <v>54</v>
      </c>
      <c r="L27" s="52" t="s">
        <v>54</v>
      </c>
      <c r="M27" s="52" t="s">
        <v>54</v>
      </c>
      <c r="N27" s="52" t="s">
        <v>54</v>
      </c>
      <c r="O27" s="52" t="s">
        <v>54</v>
      </c>
      <c r="P27" s="52" t="s">
        <v>54</v>
      </c>
      <c r="Q27" s="52" t="s">
        <v>54</v>
      </c>
      <c r="R27" s="52" t="s">
        <v>54</v>
      </c>
      <c r="S27" s="52" t="s">
        <v>54</v>
      </c>
      <c r="T27" s="52" t="s">
        <v>54</v>
      </c>
      <c r="U27" s="52" t="s">
        <v>54</v>
      </c>
      <c r="V27" s="51" t="s">
        <v>54</v>
      </c>
      <c r="W27" s="52" t="s">
        <v>54</v>
      </c>
      <c r="X27" s="52" t="s">
        <v>54</v>
      </c>
      <c r="Y27" s="52" t="s">
        <v>54</v>
      </c>
      <c r="Z27" s="52" t="s">
        <v>54</v>
      </c>
      <c r="AA27" s="52" t="s">
        <v>54</v>
      </c>
      <c r="AB27" s="53" t="s">
        <v>54</v>
      </c>
    </row>
    <row r="28" spans="1:28" s="18" customFormat="1" ht="18" customHeight="1">
      <c r="A28" s="67" t="s">
        <v>57</v>
      </c>
      <c r="B28" s="67"/>
      <c r="C28" s="67"/>
      <c r="D28" s="67"/>
      <c r="E28" s="67"/>
      <c r="F28" s="67"/>
      <c r="G28" s="67"/>
      <c r="H28" s="54" t="s">
        <v>58</v>
      </c>
      <c r="I28" s="55" t="s">
        <v>54</v>
      </c>
      <c r="J28" s="56" t="s">
        <v>54</v>
      </c>
      <c r="K28" s="56" t="s">
        <v>54</v>
      </c>
      <c r="L28" s="56" t="s">
        <v>54</v>
      </c>
      <c r="M28" s="56" t="s">
        <v>54</v>
      </c>
      <c r="N28" s="56" t="s">
        <v>54</v>
      </c>
      <c r="O28" s="56" t="s">
        <v>54</v>
      </c>
      <c r="P28" s="56" t="s">
        <v>54</v>
      </c>
      <c r="Q28" s="56" t="s">
        <v>54</v>
      </c>
      <c r="R28" s="56" t="s">
        <v>54</v>
      </c>
      <c r="S28" s="56" t="s">
        <v>54</v>
      </c>
      <c r="T28" s="56" t="s">
        <v>54</v>
      </c>
      <c r="U28" s="56" t="s">
        <v>54</v>
      </c>
      <c r="V28" s="55" t="s">
        <v>54</v>
      </c>
      <c r="W28" s="56" t="s">
        <v>54</v>
      </c>
      <c r="X28" s="56" t="s">
        <v>54</v>
      </c>
      <c r="Y28" s="56" t="s">
        <v>54</v>
      </c>
      <c r="Z28" s="56" t="s">
        <v>54</v>
      </c>
      <c r="AA28" s="56" t="s">
        <v>54</v>
      </c>
      <c r="AB28" s="57" t="s">
        <v>54</v>
      </c>
    </row>
    <row r="29" spans="1:28" s="18" customFormat="1" ht="18" customHeight="1">
      <c r="A29" s="66" t="s">
        <v>59</v>
      </c>
      <c r="B29" s="66"/>
      <c r="C29" s="66"/>
      <c r="D29" s="66"/>
      <c r="E29" s="66"/>
      <c r="F29" s="66"/>
      <c r="G29" s="66"/>
      <c r="H29" s="46" t="s">
        <v>39</v>
      </c>
      <c r="I29" s="47">
        <f>I19+I24</f>
        <v>37.084000000000003</v>
      </c>
      <c r="J29" s="52" t="s">
        <v>54</v>
      </c>
      <c r="K29" s="52" t="s">
        <v>54</v>
      </c>
      <c r="L29" s="52" t="s">
        <v>54</v>
      </c>
      <c r="M29" s="49">
        <f t="shared" ref="M29:W30" si="10">M19+M24</f>
        <v>414</v>
      </c>
      <c r="N29" s="49">
        <f t="shared" si="10"/>
        <v>6</v>
      </c>
      <c r="O29" s="49">
        <f t="shared" si="10"/>
        <v>36</v>
      </c>
      <c r="P29" s="49">
        <f t="shared" si="10"/>
        <v>372</v>
      </c>
      <c r="Q29" s="49">
        <f t="shared" si="10"/>
        <v>0</v>
      </c>
      <c r="R29" s="49">
        <f t="shared" si="10"/>
        <v>0</v>
      </c>
      <c r="S29" s="49">
        <f t="shared" si="10"/>
        <v>47</v>
      </c>
      <c r="T29" s="49">
        <f t="shared" si="10"/>
        <v>367</v>
      </c>
      <c r="U29" s="49">
        <f t="shared" si="10"/>
        <v>0</v>
      </c>
      <c r="V29" s="47">
        <f t="shared" si="10"/>
        <v>4541.16</v>
      </c>
      <c r="W29" s="49">
        <f t="shared" si="10"/>
        <v>0</v>
      </c>
      <c r="X29" s="58" t="s">
        <v>54</v>
      </c>
      <c r="Y29" s="58" t="s">
        <v>54</v>
      </c>
      <c r="Z29" s="58" t="s">
        <v>54</v>
      </c>
      <c r="AA29" s="52" t="s">
        <v>55</v>
      </c>
      <c r="AB29" s="47">
        <f>AB19+AB24</f>
        <v>8292.07575</v>
      </c>
    </row>
    <row r="30" spans="1:28" s="18" customFormat="1" ht="18" customHeight="1">
      <c r="A30" s="66" t="s">
        <v>60</v>
      </c>
      <c r="B30" s="66"/>
      <c r="C30" s="66"/>
      <c r="D30" s="66"/>
      <c r="E30" s="66"/>
      <c r="F30" s="66"/>
      <c r="G30" s="66"/>
      <c r="H30" s="46" t="s">
        <v>61</v>
      </c>
      <c r="I30" s="47">
        <f>I20+I25</f>
        <v>2.5840000000000001</v>
      </c>
      <c r="J30" s="52" t="s">
        <v>54</v>
      </c>
      <c r="K30" s="52" t="s">
        <v>54</v>
      </c>
      <c r="L30" s="52" t="s">
        <v>54</v>
      </c>
      <c r="M30" s="49">
        <f t="shared" si="10"/>
        <v>383</v>
      </c>
      <c r="N30" s="49">
        <f t="shared" si="10"/>
        <v>5</v>
      </c>
      <c r="O30" s="49">
        <f t="shared" si="10"/>
        <v>36</v>
      </c>
      <c r="P30" s="49">
        <f t="shared" si="10"/>
        <v>342</v>
      </c>
      <c r="Q30" s="49">
        <f t="shared" si="10"/>
        <v>0</v>
      </c>
      <c r="R30" s="49">
        <f t="shared" si="10"/>
        <v>0</v>
      </c>
      <c r="S30" s="49">
        <f t="shared" si="10"/>
        <v>47</v>
      </c>
      <c r="T30" s="49">
        <f t="shared" si="10"/>
        <v>336</v>
      </c>
      <c r="U30" s="49">
        <f t="shared" si="10"/>
        <v>0</v>
      </c>
      <c r="V30" s="47">
        <f t="shared" si="10"/>
        <v>4298.25</v>
      </c>
      <c r="W30" s="49">
        <f t="shared" si="10"/>
        <v>0</v>
      </c>
      <c r="X30" s="58" t="s">
        <v>54</v>
      </c>
      <c r="Y30" s="58" t="s">
        <v>54</v>
      </c>
      <c r="Z30" s="58" t="s">
        <v>54</v>
      </c>
      <c r="AA30" s="52" t="s">
        <v>62</v>
      </c>
      <c r="AB30" s="47">
        <f>AB20+AB25</f>
        <v>7241.9327499999999</v>
      </c>
    </row>
    <row r="31" spans="1:28" s="12" customFormat="1"/>
    <row r="32" spans="1:28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  <mergeCell ref="Y8:Y9"/>
    <mergeCell ref="Z8:Z9"/>
    <mergeCell ref="V7:V9"/>
    <mergeCell ref="L7:L9"/>
    <mergeCell ref="M7:U7"/>
    <mergeCell ref="M8:M9"/>
    <mergeCell ref="N8:P8"/>
    <mergeCell ref="A30:G30"/>
    <mergeCell ref="A21:G21"/>
    <mergeCell ref="A22:G22"/>
    <mergeCell ref="A23:G23"/>
    <mergeCell ref="A24:G24"/>
    <mergeCell ref="A25:G25"/>
    <mergeCell ref="AB6:AB9"/>
    <mergeCell ref="A26:G26"/>
    <mergeCell ref="A27:G27"/>
    <mergeCell ref="A28:G28"/>
    <mergeCell ref="A29:G29"/>
    <mergeCell ref="A16:G16"/>
    <mergeCell ref="A17:G17"/>
    <mergeCell ref="A18:G18"/>
    <mergeCell ref="A19:G19"/>
    <mergeCell ref="A20:G20"/>
    <mergeCell ref="AA6:AA9"/>
    <mergeCell ref="A7:A9"/>
    <mergeCell ref="B7:B9"/>
    <mergeCell ref="C7:C9"/>
    <mergeCell ref="D7:D9"/>
    <mergeCell ref="E7:E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41</v>
      </c>
    </row>
    <row r="3" spans="2:2">
      <c r="B3" t="s">
        <v>1</v>
      </c>
    </row>
    <row r="4" spans="2:2">
      <c r="B4" t="s">
        <v>42</v>
      </c>
    </row>
    <row r="5" spans="2:2">
      <c r="B5" t="s">
        <v>43</v>
      </c>
    </row>
    <row r="6" spans="2:2">
      <c r="B6" t="s">
        <v>44</v>
      </c>
    </row>
    <row r="7" spans="2:2">
      <c r="B7" t="s">
        <v>45</v>
      </c>
    </row>
    <row r="8" spans="2:2">
      <c r="B8" t="s">
        <v>46</v>
      </c>
    </row>
    <row r="9" spans="2:2">
      <c r="B9" t="s">
        <v>47</v>
      </c>
    </row>
    <row r="10" spans="2:2">
      <c r="B10" t="s">
        <v>48</v>
      </c>
    </row>
    <row r="11" spans="2:2">
      <c r="B11" t="s">
        <v>49</v>
      </c>
    </row>
    <row r="12" spans="2:2">
      <c r="B12" t="s">
        <v>50</v>
      </c>
    </row>
    <row r="13" spans="2:2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2020-06-04T12:49:56Z</cp:lastPrinted>
  <dcterms:created xsi:type="dcterms:W3CDTF">2017-02-13T15:22:59Z</dcterms:created>
  <dcterms:modified xsi:type="dcterms:W3CDTF">2020-12-14T13:06:43Z</dcterms:modified>
  <cp:category/>
</cp:coreProperties>
</file>