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4 Пп" sheetId="4" r:id="rId1"/>
  </sheets>
  <definedNames>
    <definedName name="Z_500C2F4F_1743_499A_A051_20565DBF52B2_.wvu.PrintArea" localSheetId="0" hidden="1">'4 Пп'!$A$1:$V$19</definedName>
    <definedName name="_xlnm.Print_Area" localSheetId="0">'4 Пп'!$A$1:$V$214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V28" i="4"/>
  <c r="V27"/>
  <c r="V26"/>
  <c r="V25"/>
  <c r="V24"/>
  <c r="V23"/>
  <c r="N144"/>
  <c r="F33"/>
  <c r="F21" s="1"/>
  <c r="F35"/>
  <c r="F39"/>
  <c r="F38" s="1"/>
  <c r="F43"/>
  <c r="F46"/>
  <c r="F48"/>
  <c r="F45" s="1"/>
  <c r="F52"/>
  <c r="F54"/>
  <c r="F51" s="1"/>
  <c r="F56"/>
  <c r="F59"/>
  <c r="F61"/>
  <c r="F58" s="1"/>
  <c r="F63"/>
  <c r="F66"/>
  <c r="F69"/>
  <c r="F68" s="1"/>
  <c r="F65" s="1"/>
  <c r="F73"/>
  <c r="F76"/>
  <c r="F75" s="1"/>
  <c r="F88"/>
  <c r="F129"/>
  <c r="F128" s="1"/>
  <c r="F127" s="1"/>
  <c r="F145"/>
  <c r="F148"/>
  <c r="F150"/>
  <c r="F152"/>
  <c r="F154"/>
  <c r="F147" s="1"/>
  <c r="F156"/>
  <c r="F158"/>
  <c r="F159"/>
  <c r="F161"/>
  <c r="F163"/>
  <c r="F166"/>
  <c r="F168"/>
  <c r="F165" s="1"/>
  <c r="F171"/>
  <c r="F170" s="1"/>
  <c r="F25" s="1"/>
  <c r="F173"/>
  <c r="F176"/>
  <c r="F175" s="1"/>
  <c r="F26" s="1"/>
  <c r="F181"/>
  <c r="F183"/>
  <c r="F27" s="1"/>
  <c r="F187"/>
  <c r="F186" s="1"/>
  <c r="F185" s="1"/>
  <c r="F28" s="1"/>
  <c r="F198"/>
  <c r="F203"/>
  <c r="F204"/>
  <c r="F210"/>
  <c r="F22" l="1"/>
  <c r="F72"/>
  <c r="F71" s="1"/>
  <c r="F24" s="1"/>
  <c r="F50"/>
  <c r="F32"/>
  <c r="F31" s="1"/>
  <c r="F30" l="1"/>
  <c r="F23" s="1"/>
  <c r="F20" s="1"/>
  <c r="F29" s="1"/>
  <c r="U196" l="1"/>
  <c r="T196"/>
  <c r="S196"/>
  <c r="R196"/>
  <c r="Q196"/>
  <c r="U160"/>
  <c r="T160"/>
  <c r="T159" s="1"/>
  <c r="S160"/>
  <c r="R160"/>
  <c r="Q160"/>
  <c r="Q159" s="1"/>
  <c r="U159"/>
  <c r="S159"/>
  <c r="R159"/>
  <c r="P159"/>
  <c r="O159"/>
  <c r="N159"/>
  <c r="M159"/>
  <c r="L159"/>
  <c r="K159"/>
  <c r="J159"/>
  <c r="I159"/>
  <c r="H159"/>
  <c r="G159"/>
  <c r="E159"/>
  <c r="D159"/>
  <c r="U143"/>
  <c r="T143"/>
  <c r="S143"/>
  <c r="R143"/>
  <c r="Q143"/>
  <c r="K204" l="1"/>
  <c r="K198"/>
  <c r="K186"/>
  <c r="K183"/>
  <c r="K181"/>
  <c r="K176"/>
  <c r="K173"/>
  <c r="K170" s="1"/>
  <c r="K25" s="1"/>
  <c r="K171"/>
  <c r="K168"/>
  <c r="K166"/>
  <c r="K165" s="1"/>
  <c r="K163"/>
  <c r="K161"/>
  <c r="K158"/>
  <c r="K156"/>
  <c r="K154"/>
  <c r="K152"/>
  <c r="K150"/>
  <c r="K147" s="1"/>
  <c r="K148"/>
  <c r="K145"/>
  <c r="K128"/>
  <c r="K127" s="1"/>
  <c r="K75"/>
  <c r="K73"/>
  <c r="K72" s="1"/>
  <c r="K68"/>
  <c r="K66"/>
  <c r="K65" s="1"/>
  <c r="K63"/>
  <c r="K61"/>
  <c r="K59"/>
  <c r="K58" s="1"/>
  <c r="K56"/>
  <c r="K54"/>
  <c r="K52"/>
  <c r="K51" s="1"/>
  <c r="K50" s="1"/>
  <c r="K48"/>
  <c r="K46"/>
  <c r="K45" s="1"/>
  <c r="K43"/>
  <c r="K38"/>
  <c r="K32"/>
  <c r="K31" s="1"/>
  <c r="K27"/>
  <c r="K22"/>
  <c r="E204"/>
  <c r="E203"/>
  <c r="E198"/>
  <c r="E186" s="1"/>
  <c r="E183"/>
  <c r="E181"/>
  <c r="E173"/>
  <c r="E171"/>
  <c r="E168"/>
  <c r="E166"/>
  <c r="E165" s="1"/>
  <c r="E163"/>
  <c r="E161"/>
  <c r="E158"/>
  <c r="E156"/>
  <c r="E154"/>
  <c r="E152"/>
  <c r="E150"/>
  <c r="E148"/>
  <c r="E145"/>
  <c r="E128"/>
  <c r="E127"/>
  <c r="E75"/>
  <c r="E72" s="1"/>
  <c r="E73"/>
  <c r="E68"/>
  <c r="E66"/>
  <c r="E63"/>
  <c r="E61"/>
  <c r="E59"/>
  <c r="E56"/>
  <c r="E54"/>
  <c r="E52"/>
  <c r="E48"/>
  <c r="E46"/>
  <c r="E43"/>
  <c r="E38"/>
  <c r="E32"/>
  <c r="E27"/>
  <c r="E26" l="1"/>
  <c r="K71"/>
  <c r="K24" s="1"/>
  <c r="K30"/>
  <c r="K23" s="1"/>
  <c r="K29" s="1"/>
  <c r="K203"/>
  <c r="K185" s="1"/>
  <c r="K28" s="1"/>
  <c r="E22"/>
  <c r="E185"/>
  <c r="E28" s="1"/>
  <c r="E45"/>
  <c r="E65"/>
  <c r="E51"/>
  <c r="E50" s="1"/>
  <c r="E147"/>
  <c r="E71" s="1"/>
  <c r="E24" s="1"/>
  <c r="E31"/>
  <c r="E58"/>
  <c r="E170"/>
  <c r="E25" s="1"/>
  <c r="U213"/>
  <c r="T213"/>
  <c r="S213"/>
  <c r="R213"/>
  <c r="Q213"/>
  <c r="U212"/>
  <c r="T212"/>
  <c r="S212"/>
  <c r="R212"/>
  <c r="Q212"/>
  <c r="U211"/>
  <c r="T211"/>
  <c r="S211"/>
  <c r="R211"/>
  <c r="Q211"/>
  <c r="U209"/>
  <c r="T209"/>
  <c r="S209"/>
  <c r="R209"/>
  <c r="Q209"/>
  <c r="U208"/>
  <c r="T208"/>
  <c r="S208"/>
  <c r="R208"/>
  <c r="Q208"/>
  <c r="U207"/>
  <c r="T207"/>
  <c r="S207"/>
  <c r="R207"/>
  <c r="Q207"/>
  <c r="U206"/>
  <c r="T206"/>
  <c r="S206"/>
  <c r="R206"/>
  <c r="Q206"/>
  <c r="U205"/>
  <c r="T205"/>
  <c r="S205"/>
  <c r="R205"/>
  <c r="Q205"/>
  <c r="U202"/>
  <c r="T202"/>
  <c r="S202"/>
  <c r="R202"/>
  <c r="Q202"/>
  <c r="U201"/>
  <c r="T201"/>
  <c r="S201"/>
  <c r="R201"/>
  <c r="Q201"/>
  <c r="U200"/>
  <c r="T200"/>
  <c r="S200"/>
  <c r="R200"/>
  <c r="Q200"/>
  <c r="U199"/>
  <c r="T199"/>
  <c r="S199"/>
  <c r="R199"/>
  <c r="Q199"/>
  <c r="U197"/>
  <c r="T197"/>
  <c r="S197"/>
  <c r="R197"/>
  <c r="Q197"/>
  <c r="U195"/>
  <c r="T195"/>
  <c r="S195"/>
  <c r="R195"/>
  <c r="Q195"/>
  <c r="U194"/>
  <c r="T194"/>
  <c r="S194"/>
  <c r="R194"/>
  <c r="Q194"/>
  <c r="U193"/>
  <c r="T193"/>
  <c r="S193"/>
  <c r="R193"/>
  <c r="Q193"/>
  <c r="U192"/>
  <c r="T192"/>
  <c r="S192"/>
  <c r="R192"/>
  <c r="Q192"/>
  <c r="U191"/>
  <c r="T191"/>
  <c r="S191"/>
  <c r="R191"/>
  <c r="Q191"/>
  <c r="U190"/>
  <c r="T190"/>
  <c r="S190"/>
  <c r="R190"/>
  <c r="Q190"/>
  <c r="U189"/>
  <c r="T189"/>
  <c r="S189"/>
  <c r="R189"/>
  <c r="Q189"/>
  <c r="U188"/>
  <c r="T188"/>
  <c r="S188"/>
  <c r="R188"/>
  <c r="Q188"/>
  <c r="U182"/>
  <c r="T182"/>
  <c r="S182"/>
  <c r="R182"/>
  <c r="Q182"/>
  <c r="U180"/>
  <c r="T180"/>
  <c r="S180"/>
  <c r="R180"/>
  <c r="Q180"/>
  <c r="U179"/>
  <c r="T179"/>
  <c r="S179"/>
  <c r="R179"/>
  <c r="Q179"/>
  <c r="U178"/>
  <c r="T178"/>
  <c r="S178"/>
  <c r="R178"/>
  <c r="Q178"/>
  <c r="U177"/>
  <c r="T177"/>
  <c r="S177"/>
  <c r="R177"/>
  <c r="Q177"/>
  <c r="U144"/>
  <c r="T144"/>
  <c r="S144"/>
  <c r="R144"/>
  <c r="Q144"/>
  <c r="U142"/>
  <c r="T142"/>
  <c r="S142"/>
  <c r="R142"/>
  <c r="Q142"/>
  <c r="U141"/>
  <c r="T141"/>
  <c r="S141"/>
  <c r="R141"/>
  <c r="Q141"/>
  <c r="U139"/>
  <c r="T139"/>
  <c r="S139"/>
  <c r="R139"/>
  <c r="Q139"/>
  <c r="U138"/>
  <c r="T138"/>
  <c r="S138"/>
  <c r="R138"/>
  <c r="Q138"/>
  <c r="U137"/>
  <c r="T137"/>
  <c r="S137"/>
  <c r="R137"/>
  <c r="Q137"/>
  <c r="U136"/>
  <c r="T136"/>
  <c r="S136"/>
  <c r="R136"/>
  <c r="Q136"/>
  <c r="U135"/>
  <c r="T135"/>
  <c r="S135"/>
  <c r="R135"/>
  <c r="Q135"/>
  <c r="U134"/>
  <c r="T134"/>
  <c r="S134"/>
  <c r="R134"/>
  <c r="Q134"/>
  <c r="U133"/>
  <c r="T133"/>
  <c r="S133"/>
  <c r="R133"/>
  <c r="Q133"/>
  <c r="U132"/>
  <c r="T132"/>
  <c r="S132"/>
  <c r="R132"/>
  <c r="Q132"/>
  <c r="U131"/>
  <c r="T131"/>
  <c r="S131"/>
  <c r="R131"/>
  <c r="Q131"/>
  <c r="U130"/>
  <c r="T130"/>
  <c r="S130"/>
  <c r="R130"/>
  <c r="Q130"/>
  <c r="U126"/>
  <c r="T126"/>
  <c r="S126"/>
  <c r="R126"/>
  <c r="Q126"/>
  <c r="U125"/>
  <c r="T125"/>
  <c r="S125"/>
  <c r="R125"/>
  <c r="Q125"/>
  <c r="U124"/>
  <c r="T124"/>
  <c r="S124"/>
  <c r="R124"/>
  <c r="Q124"/>
  <c r="U123"/>
  <c r="T123"/>
  <c r="S123"/>
  <c r="R123"/>
  <c r="Q123"/>
  <c r="U122"/>
  <c r="T122"/>
  <c r="S122"/>
  <c r="R122"/>
  <c r="Q122"/>
  <c r="U121"/>
  <c r="T121"/>
  <c r="S121"/>
  <c r="R121"/>
  <c r="Q121"/>
  <c r="U120"/>
  <c r="T120"/>
  <c r="S120"/>
  <c r="R120"/>
  <c r="Q120"/>
  <c r="U119"/>
  <c r="T119"/>
  <c r="S119"/>
  <c r="R119"/>
  <c r="Q119"/>
  <c r="U118"/>
  <c r="T118"/>
  <c r="S118"/>
  <c r="R118"/>
  <c r="Q118"/>
  <c r="U117"/>
  <c r="T117"/>
  <c r="S117"/>
  <c r="R117"/>
  <c r="Q117"/>
  <c r="U116"/>
  <c r="T116"/>
  <c r="S116"/>
  <c r="R116"/>
  <c r="Q116"/>
  <c r="U115"/>
  <c r="T115"/>
  <c r="S115"/>
  <c r="R115"/>
  <c r="Q115"/>
  <c r="U114"/>
  <c r="T114"/>
  <c r="S114"/>
  <c r="R114"/>
  <c r="Q114"/>
  <c r="U113"/>
  <c r="T113"/>
  <c r="S113"/>
  <c r="R113"/>
  <c r="Q113"/>
  <c r="U112"/>
  <c r="T112"/>
  <c r="S112"/>
  <c r="R112"/>
  <c r="Q112"/>
  <c r="U111"/>
  <c r="T111"/>
  <c r="S111"/>
  <c r="R111"/>
  <c r="Q111"/>
  <c r="U110"/>
  <c r="T110"/>
  <c r="S110"/>
  <c r="R110"/>
  <c r="Q110"/>
  <c r="U109"/>
  <c r="T109"/>
  <c r="S109"/>
  <c r="R109"/>
  <c r="Q109"/>
  <c r="U108"/>
  <c r="T108"/>
  <c r="S108"/>
  <c r="R108"/>
  <c r="Q108"/>
  <c r="U107"/>
  <c r="T107"/>
  <c r="S107"/>
  <c r="R107"/>
  <c r="Q107"/>
  <c r="U106"/>
  <c r="T106"/>
  <c r="S106"/>
  <c r="R106"/>
  <c r="Q106"/>
  <c r="U105"/>
  <c r="T105"/>
  <c r="S105"/>
  <c r="R105"/>
  <c r="Q105"/>
  <c r="U104"/>
  <c r="T104"/>
  <c r="S104"/>
  <c r="R104"/>
  <c r="Q104"/>
  <c r="U103"/>
  <c r="T103"/>
  <c r="S103"/>
  <c r="R103"/>
  <c r="Q103"/>
  <c r="U102"/>
  <c r="T102"/>
  <c r="S102"/>
  <c r="R102"/>
  <c r="Q102"/>
  <c r="U101"/>
  <c r="T101"/>
  <c r="S101"/>
  <c r="R101"/>
  <c r="Q101"/>
  <c r="U100"/>
  <c r="T100"/>
  <c r="S100"/>
  <c r="R100"/>
  <c r="Q100"/>
  <c r="U99"/>
  <c r="T99"/>
  <c r="S99"/>
  <c r="R99"/>
  <c r="Q99"/>
  <c r="U98"/>
  <c r="T98"/>
  <c r="S98"/>
  <c r="R98"/>
  <c r="Q98"/>
  <c r="U97"/>
  <c r="T97"/>
  <c r="S97"/>
  <c r="R97"/>
  <c r="Q97"/>
  <c r="U96"/>
  <c r="T96"/>
  <c r="S96"/>
  <c r="R96"/>
  <c r="Q96"/>
  <c r="U95"/>
  <c r="T95"/>
  <c r="S95"/>
  <c r="R95"/>
  <c r="Q95"/>
  <c r="U94"/>
  <c r="T94"/>
  <c r="S94"/>
  <c r="R94"/>
  <c r="Q94"/>
  <c r="U93"/>
  <c r="T93"/>
  <c r="S93"/>
  <c r="R93"/>
  <c r="Q93"/>
  <c r="U92"/>
  <c r="T92"/>
  <c r="S92"/>
  <c r="R92"/>
  <c r="Q92"/>
  <c r="U91"/>
  <c r="T91"/>
  <c r="S91"/>
  <c r="R91"/>
  <c r="Q91"/>
  <c r="U90"/>
  <c r="T90"/>
  <c r="S90"/>
  <c r="R90"/>
  <c r="Q90"/>
  <c r="U89"/>
  <c r="T89"/>
  <c r="S89"/>
  <c r="R89"/>
  <c r="Q89"/>
  <c r="U87"/>
  <c r="T87"/>
  <c r="S87"/>
  <c r="R87"/>
  <c r="Q87"/>
  <c r="U86"/>
  <c r="T86"/>
  <c r="S86"/>
  <c r="R86"/>
  <c r="Q86"/>
  <c r="U85"/>
  <c r="T85"/>
  <c r="S85"/>
  <c r="R85"/>
  <c r="Q85"/>
  <c r="U84"/>
  <c r="T84"/>
  <c r="S84"/>
  <c r="R84"/>
  <c r="Q84"/>
  <c r="U83"/>
  <c r="T83"/>
  <c r="S83"/>
  <c r="R83"/>
  <c r="Q83"/>
  <c r="U82"/>
  <c r="T82"/>
  <c r="S82"/>
  <c r="R82"/>
  <c r="Q82"/>
  <c r="U81"/>
  <c r="T81"/>
  <c r="S81"/>
  <c r="R81"/>
  <c r="Q81"/>
  <c r="U80"/>
  <c r="T80"/>
  <c r="S80"/>
  <c r="R80"/>
  <c r="Q80"/>
  <c r="U79"/>
  <c r="T79"/>
  <c r="S79"/>
  <c r="R79"/>
  <c r="Q79"/>
  <c r="U78"/>
  <c r="T78"/>
  <c r="S78"/>
  <c r="R78"/>
  <c r="Q78"/>
  <c r="U77"/>
  <c r="T77"/>
  <c r="S77"/>
  <c r="R77"/>
  <c r="Q77"/>
  <c r="U70"/>
  <c r="T70"/>
  <c r="S70"/>
  <c r="R70"/>
  <c r="Q70"/>
  <c r="U55"/>
  <c r="T55"/>
  <c r="S55"/>
  <c r="R55"/>
  <c r="Q55"/>
  <c r="U53"/>
  <c r="T53"/>
  <c r="S53"/>
  <c r="R53"/>
  <c r="Q53"/>
  <c r="U49"/>
  <c r="T49"/>
  <c r="S49"/>
  <c r="R49"/>
  <c r="Q49"/>
  <c r="U47"/>
  <c r="T47"/>
  <c r="S47"/>
  <c r="R47"/>
  <c r="Q47"/>
  <c r="U44"/>
  <c r="T44"/>
  <c r="S44"/>
  <c r="R44"/>
  <c r="Q44"/>
  <c r="U42"/>
  <c r="T42"/>
  <c r="S42"/>
  <c r="R42"/>
  <c r="Q42"/>
  <c r="U41"/>
  <c r="T41"/>
  <c r="S41"/>
  <c r="R41"/>
  <c r="Q41"/>
  <c r="U40"/>
  <c r="T40"/>
  <c r="S40"/>
  <c r="R40"/>
  <c r="Q40"/>
  <c r="U37"/>
  <c r="T37"/>
  <c r="S37"/>
  <c r="R37"/>
  <c r="Q37"/>
  <c r="U36"/>
  <c r="T36"/>
  <c r="S36"/>
  <c r="R36"/>
  <c r="Q36"/>
  <c r="U34"/>
  <c r="T34"/>
  <c r="S34"/>
  <c r="R34"/>
  <c r="Q34"/>
  <c r="E30" l="1"/>
  <c r="E23" s="1"/>
  <c r="E20" s="1"/>
  <c r="E29" s="1"/>
  <c r="G28"/>
  <c r="H28"/>
  <c r="I28"/>
  <c r="L28"/>
  <c r="M28"/>
  <c r="N28"/>
  <c r="O28"/>
  <c r="Q28"/>
  <c r="R28"/>
  <c r="S28"/>
  <c r="T28"/>
  <c r="P33"/>
  <c r="O33"/>
  <c r="N33"/>
  <c r="M33"/>
  <c r="L33"/>
  <c r="P43"/>
  <c r="O43"/>
  <c r="N43"/>
  <c r="M43"/>
  <c r="L43"/>
  <c r="P46"/>
  <c r="J46"/>
  <c r="L46"/>
  <c r="M46"/>
  <c r="O46"/>
  <c r="N46"/>
  <c r="P48"/>
  <c r="O48"/>
  <c r="N48"/>
  <c r="M48"/>
  <c r="L48"/>
  <c r="P52"/>
  <c r="O52"/>
  <c r="N52"/>
  <c r="M52"/>
  <c r="L52"/>
  <c r="L51" s="1"/>
  <c r="P54"/>
  <c r="O54"/>
  <c r="N54"/>
  <c r="M54"/>
  <c r="L54"/>
  <c r="P56"/>
  <c r="J56"/>
  <c r="L56"/>
  <c r="M56"/>
  <c r="O56"/>
  <c r="N56"/>
  <c r="P59"/>
  <c r="O59"/>
  <c r="N59"/>
  <c r="M59"/>
  <c r="L59"/>
  <c r="P61"/>
  <c r="O61"/>
  <c r="N61"/>
  <c r="M61"/>
  <c r="L61"/>
  <c r="G61"/>
  <c r="H61"/>
  <c r="I61"/>
  <c r="U63"/>
  <c r="P63"/>
  <c r="J63"/>
  <c r="L63"/>
  <c r="M63"/>
  <c r="T63"/>
  <c r="S63"/>
  <c r="R63"/>
  <c r="Q63"/>
  <c r="O63"/>
  <c r="N63"/>
  <c r="P66"/>
  <c r="O66"/>
  <c r="N66"/>
  <c r="M66"/>
  <c r="L66"/>
  <c r="P69"/>
  <c r="P68" s="1"/>
  <c r="O69"/>
  <c r="O68" s="1"/>
  <c r="N69"/>
  <c r="N68" s="1"/>
  <c r="M69"/>
  <c r="M68" s="1"/>
  <c r="L69"/>
  <c r="L68" s="1"/>
  <c r="P73"/>
  <c r="O73"/>
  <c r="N73"/>
  <c r="M73"/>
  <c r="L73"/>
  <c r="G73"/>
  <c r="H73"/>
  <c r="I73"/>
  <c r="P76"/>
  <c r="O76"/>
  <c r="N76"/>
  <c r="M76"/>
  <c r="L76"/>
  <c r="P88"/>
  <c r="O88"/>
  <c r="N88"/>
  <c r="M88"/>
  <c r="L88"/>
  <c r="P145"/>
  <c r="O145"/>
  <c r="N145"/>
  <c r="M145"/>
  <c r="L145"/>
  <c r="P148"/>
  <c r="J148"/>
  <c r="L148"/>
  <c r="M148"/>
  <c r="O148"/>
  <c r="N148"/>
  <c r="G148"/>
  <c r="H148"/>
  <c r="I148"/>
  <c r="P150"/>
  <c r="O150"/>
  <c r="N150"/>
  <c r="M150"/>
  <c r="L150"/>
  <c r="P152"/>
  <c r="O152"/>
  <c r="N152"/>
  <c r="M152"/>
  <c r="L152"/>
  <c r="G152"/>
  <c r="H152"/>
  <c r="I152"/>
  <c r="P154"/>
  <c r="O154"/>
  <c r="N154"/>
  <c r="M154"/>
  <c r="L154"/>
  <c r="P156"/>
  <c r="O156"/>
  <c r="N156"/>
  <c r="M156"/>
  <c r="L156"/>
  <c r="P158"/>
  <c r="O158"/>
  <c r="N158"/>
  <c r="M158"/>
  <c r="L158"/>
  <c r="G158"/>
  <c r="H158"/>
  <c r="I158"/>
  <c r="P161"/>
  <c r="O161"/>
  <c r="N161"/>
  <c r="M161"/>
  <c r="L161"/>
  <c r="G161"/>
  <c r="H161"/>
  <c r="I161"/>
  <c r="P163"/>
  <c r="J163"/>
  <c r="L163"/>
  <c r="M163"/>
  <c r="O163"/>
  <c r="N163"/>
  <c r="P166"/>
  <c r="P165" s="1"/>
  <c r="O166"/>
  <c r="N166"/>
  <c r="N165" s="1"/>
  <c r="M166"/>
  <c r="M165" s="1"/>
  <c r="L166"/>
  <c r="L165" s="1"/>
  <c r="P168"/>
  <c r="O168"/>
  <c r="N168"/>
  <c r="M168"/>
  <c r="L168"/>
  <c r="P129"/>
  <c r="P128" s="1"/>
  <c r="P127" s="1"/>
  <c r="J129"/>
  <c r="J128" s="1"/>
  <c r="O129"/>
  <c r="O128" s="1"/>
  <c r="O127" s="1"/>
  <c r="N129"/>
  <c r="N128" s="1"/>
  <c r="N127" s="1"/>
  <c r="M129"/>
  <c r="M128" s="1"/>
  <c r="L129"/>
  <c r="L128" s="1"/>
  <c r="P171"/>
  <c r="O171"/>
  <c r="O170" s="1"/>
  <c r="O25" s="1"/>
  <c r="N171"/>
  <c r="N170" s="1"/>
  <c r="N25" s="1"/>
  <c r="M171"/>
  <c r="M170" s="1"/>
  <c r="M25" s="1"/>
  <c r="L171"/>
  <c r="P173"/>
  <c r="O173"/>
  <c r="N173"/>
  <c r="M173"/>
  <c r="L173"/>
  <c r="G173"/>
  <c r="H173"/>
  <c r="I173"/>
  <c r="O204"/>
  <c r="N204"/>
  <c r="M204"/>
  <c r="L204"/>
  <c r="P181"/>
  <c r="O181"/>
  <c r="N181"/>
  <c r="M181"/>
  <c r="L181"/>
  <c r="O183"/>
  <c r="O27" s="1"/>
  <c r="N183"/>
  <c r="N27" s="1"/>
  <c r="M183"/>
  <c r="M27" s="1"/>
  <c r="L183"/>
  <c r="L27" s="1"/>
  <c r="P183"/>
  <c r="P27" s="1"/>
  <c r="O187"/>
  <c r="N187"/>
  <c r="M187"/>
  <c r="L187"/>
  <c r="G187"/>
  <c r="H187"/>
  <c r="I187"/>
  <c r="P187"/>
  <c r="P186" s="1"/>
  <c r="P210"/>
  <c r="P204"/>
  <c r="P198"/>
  <c r="O198"/>
  <c r="O186" s="1"/>
  <c r="N198"/>
  <c r="M198"/>
  <c r="L198"/>
  <c r="L186" s="1"/>
  <c r="P176"/>
  <c r="O176"/>
  <c r="N176"/>
  <c r="N175" s="1"/>
  <c r="N26" s="1"/>
  <c r="M176"/>
  <c r="L176"/>
  <c r="J210"/>
  <c r="L210"/>
  <c r="M210"/>
  <c r="N210"/>
  <c r="O210"/>
  <c r="J39"/>
  <c r="J38" s="1"/>
  <c r="L39"/>
  <c r="M39"/>
  <c r="M38" s="1"/>
  <c r="N39"/>
  <c r="N38" s="1"/>
  <c r="O39"/>
  <c r="P39"/>
  <c r="O38"/>
  <c r="L38"/>
  <c r="P38"/>
  <c r="G35"/>
  <c r="H35"/>
  <c r="I35"/>
  <c r="J35"/>
  <c r="L35"/>
  <c r="M35"/>
  <c r="N35"/>
  <c r="O35"/>
  <c r="P35"/>
  <c r="U33"/>
  <c r="T33"/>
  <c r="S33"/>
  <c r="R33"/>
  <c r="Q33"/>
  <c r="U35"/>
  <c r="T35"/>
  <c r="S35"/>
  <c r="R35"/>
  <c r="Q35"/>
  <c r="U39"/>
  <c r="U38" s="1"/>
  <c r="T39"/>
  <c r="T38" s="1"/>
  <c r="S39"/>
  <c r="S38" s="1"/>
  <c r="R39"/>
  <c r="R38" s="1"/>
  <c r="Q39"/>
  <c r="Q38" s="1"/>
  <c r="U43"/>
  <c r="T43"/>
  <c r="S43"/>
  <c r="R43"/>
  <c r="Q43"/>
  <c r="U46"/>
  <c r="T46"/>
  <c r="S46"/>
  <c r="R46"/>
  <c r="Q46"/>
  <c r="U48"/>
  <c r="T48"/>
  <c r="S48"/>
  <c r="R48"/>
  <c r="Q48"/>
  <c r="U52"/>
  <c r="T52"/>
  <c r="S52"/>
  <c r="R52"/>
  <c r="Q52"/>
  <c r="U54"/>
  <c r="T54"/>
  <c r="S54"/>
  <c r="R54"/>
  <c r="Q54"/>
  <c r="U57"/>
  <c r="U56" s="1"/>
  <c r="T57"/>
  <c r="T56" s="1"/>
  <c r="S57"/>
  <c r="S56" s="1"/>
  <c r="R57"/>
  <c r="R56" s="1"/>
  <c r="Q57"/>
  <c r="Q56" s="1"/>
  <c r="U60"/>
  <c r="U59" s="1"/>
  <c r="T60"/>
  <c r="T59" s="1"/>
  <c r="S60"/>
  <c r="S59" s="1"/>
  <c r="R60"/>
  <c r="R59" s="1"/>
  <c r="Q60"/>
  <c r="Q59" s="1"/>
  <c r="U62"/>
  <c r="U61" s="1"/>
  <c r="T62"/>
  <c r="T61" s="1"/>
  <c r="S62"/>
  <c r="S61" s="1"/>
  <c r="R62"/>
  <c r="R61" s="1"/>
  <c r="Q62"/>
  <c r="Q61" s="1"/>
  <c r="U67"/>
  <c r="U66" s="1"/>
  <c r="T67"/>
  <c r="T66" s="1"/>
  <c r="S67"/>
  <c r="S66" s="1"/>
  <c r="R67"/>
  <c r="R66" s="1"/>
  <c r="Q67"/>
  <c r="Q66" s="1"/>
  <c r="U69"/>
  <c r="U68" s="1"/>
  <c r="T69"/>
  <c r="T68" s="1"/>
  <c r="S69"/>
  <c r="S68" s="1"/>
  <c r="R69"/>
  <c r="R68" s="1"/>
  <c r="Q69"/>
  <c r="Q68" s="1"/>
  <c r="U74"/>
  <c r="U73" s="1"/>
  <c r="T74"/>
  <c r="T73" s="1"/>
  <c r="S74"/>
  <c r="S73" s="1"/>
  <c r="R74"/>
  <c r="R73" s="1"/>
  <c r="Q74"/>
  <c r="Q73" s="1"/>
  <c r="Q88"/>
  <c r="U129"/>
  <c r="U128" s="1"/>
  <c r="T129"/>
  <c r="T128" s="1"/>
  <c r="S129"/>
  <c r="S128" s="1"/>
  <c r="S127" s="1"/>
  <c r="R129"/>
  <c r="R128" s="1"/>
  <c r="Q129"/>
  <c r="Q128" s="1"/>
  <c r="U146"/>
  <c r="U145" s="1"/>
  <c r="T146"/>
  <c r="T145" s="1"/>
  <c r="S146"/>
  <c r="S145" s="1"/>
  <c r="R146"/>
  <c r="R145" s="1"/>
  <c r="Q146"/>
  <c r="Q145" s="1"/>
  <c r="U149"/>
  <c r="U148" s="1"/>
  <c r="T149"/>
  <c r="T148" s="1"/>
  <c r="S149"/>
  <c r="S148" s="1"/>
  <c r="R149"/>
  <c r="R148" s="1"/>
  <c r="Q149"/>
  <c r="Q148" s="1"/>
  <c r="U151"/>
  <c r="U150" s="1"/>
  <c r="T151"/>
  <c r="T150" s="1"/>
  <c r="S151"/>
  <c r="S150" s="1"/>
  <c r="R151"/>
  <c r="R150" s="1"/>
  <c r="Q151"/>
  <c r="Q150" s="1"/>
  <c r="U153"/>
  <c r="U152" s="1"/>
  <c r="T153"/>
  <c r="T152" s="1"/>
  <c r="S153"/>
  <c r="S152" s="1"/>
  <c r="R153"/>
  <c r="R152" s="1"/>
  <c r="Q153"/>
  <c r="Q152" s="1"/>
  <c r="U155"/>
  <c r="U154" s="1"/>
  <c r="T155"/>
  <c r="T154" s="1"/>
  <c r="S155"/>
  <c r="S154" s="1"/>
  <c r="R155"/>
  <c r="R154" s="1"/>
  <c r="Q155"/>
  <c r="Q154" s="1"/>
  <c r="U157"/>
  <c r="U156" s="1"/>
  <c r="T157"/>
  <c r="T156" s="1"/>
  <c r="S157"/>
  <c r="S156" s="1"/>
  <c r="R157"/>
  <c r="R156" s="1"/>
  <c r="Q157"/>
  <c r="Q156" s="1"/>
  <c r="U158"/>
  <c r="T158"/>
  <c r="S158"/>
  <c r="R158"/>
  <c r="Q158"/>
  <c r="U162"/>
  <c r="U161" s="1"/>
  <c r="T162"/>
  <c r="T161" s="1"/>
  <c r="S162"/>
  <c r="S161" s="1"/>
  <c r="R162"/>
  <c r="R161" s="1"/>
  <c r="Q162"/>
  <c r="Q161" s="1"/>
  <c r="U164"/>
  <c r="U163" s="1"/>
  <c r="T164"/>
  <c r="T163" s="1"/>
  <c r="S164"/>
  <c r="S163" s="1"/>
  <c r="R164"/>
  <c r="R163" s="1"/>
  <c r="Q164"/>
  <c r="Q163" s="1"/>
  <c r="U167"/>
  <c r="U166" s="1"/>
  <c r="U165" s="1"/>
  <c r="T167"/>
  <c r="T166" s="1"/>
  <c r="S167"/>
  <c r="S166" s="1"/>
  <c r="S165" s="1"/>
  <c r="R167"/>
  <c r="R166" s="1"/>
  <c r="Q167"/>
  <c r="Q166" s="1"/>
  <c r="U169"/>
  <c r="U168" s="1"/>
  <c r="T169"/>
  <c r="T168" s="1"/>
  <c r="S169"/>
  <c r="S168" s="1"/>
  <c r="R169"/>
  <c r="R168" s="1"/>
  <c r="Q169"/>
  <c r="Q168" s="1"/>
  <c r="U172"/>
  <c r="U171" s="1"/>
  <c r="U170" s="1"/>
  <c r="U25" s="1"/>
  <c r="T172"/>
  <c r="T171" s="1"/>
  <c r="S172"/>
  <c r="S171" s="1"/>
  <c r="S170" s="1"/>
  <c r="S25" s="1"/>
  <c r="R172"/>
  <c r="R171" s="1"/>
  <c r="Q172"/>
  <c r="Q171" s="1"/>
  <c r="U174"/>
  <c r="U173" s="1"/>
  <c r="T174"/>
  <c r="T173" s="1"/>
  <c r="S174"/>
  <c r="S173" s="1"/>
  <c r="R174"/>
  <c r="R173" s="1"/>
  <c r="Q174"/>
  <c r="Q173" s="1"/>
  <c r="U176"/>
  <c r="T176"/>
  <c r="S176"/>
  <c r="R176"/>
  <c r="Q176"/>
  <c r="U181"/>
  <c r="T181"/>
  <c r="S181"/>
  <c r="R181"/>
  <c r="Q181"/>
  <c r="U184"/>
  <c r="U183" s="1"/>
  <c r="U27" s="1"/>
  <c r="T184"/>
  <c r="T183" s="1"/>
  <c r="T27" s="1"/>
  <c r="S184"/>
  <c r="S183" s="1"/>
  <c r="S27" s="1"/>
  <c r="R184"/>
  <c r="R183" s="1"/>
  <c r="R27" s="1"/>
  <c r="Q184"/>
  <c r="Q183" s="1"/>
  <c r="Q27" s="1"/>
  <c r="U187"/>
  <c r="T187"/>
  <c r="T186" s="1"/>
  <c r="S187"/>
  <c r="R187"/>
  <c r="R186" s="1"/>
  <c r="Q187"/>
  <c r="U198"/>
  <c r="T198"/>
  <c r="S198"/>
  <c r="R198"/>
  <c r="Q198"/>
  <c r="U204"/>
  <c r="T204"/>
  <c r="S204"/>
  <c r="R204"/>
  <c r="Q204"/>
  <c r="Q210"/>
  <c r="R210"/>
  <c r="S210"/>
  <c r="T210"/>
  <c r="U210"/>
  <c r="P75" l="1"/>
  <c r="N22"/>
  <c r="Q170"/>
  <c r="Q25" s="1"/>
  <c r="Q127"/>
  <c r="Q165"/>
  <c r="O58"/>
  <c r="O22"/>
  <c r="M175"/>
  <c r="M26" s="1"/>
  <c r="M22"/>
  <c r="O175"/>
  <c r="O26" s="1"/>
  <c r="N186"/>
  <c r="L170"/>
  <c r="L25" s="1"/>
  <c r="P170"/>
  <c r="P25" s="1"/>
  <c r="O165"/>
  <c r="O147"/>
  <c r="N75"/>
  <c r="L58"/>
  <c r="L50" s="1"/>
  <c r="M51"/>
  <c r="P51"/>
  <c r="N147"/>
  <c r="M127"/>
  <c r="N58"/>
  <c r="O51"/>
  <c r="O50" s="1"/>
  <c r="P22"/>
  <c r="L22"/>
  <c r="L175"/>
  <c r="L26" s="1"/>
  <c r="P175"/>
  <c r="P26" s="1"/>
  <c r="P203"/>
  <c r="P185" s="1"/>
  <c r="P28" s="1"/>
  <c r="L127"/>
  <c r="L147"/>
  <c r="M147"/>
  <c r="P147"/>
  <c r="O75"/>
  <c r="M58"/>
  <c r="M50" s="1"/>
  <c r="N51"/>
  <c r="P45"/>
  <c r="U127"/>
  <c r="R203"/>
  <c r="T203"/>
  <c r="P58"/>
  <c r="Q203"/>
  <c r="S203"/>
  <c r="U203"/>
  <c r="Q186"/>
  <c r="S186"/>
  <c r="U186"/>
  <c r="R175"/>
  <c r="R26" s="1"/>
  <c r="T175"/>
  <c r="T26" s="1"/>
  <c r="R170"/>
  <c r="R25" s="1"/>
  <c r="T170"/>
  <c r="T25" s="1"/>
  <c r="R165"/>
  <c r="T165"/>
  <c r="R147"/>
  <c r="T147"/>
  <c r="R127"/>
  <c r="T127"/>
  <c r="Q22"/>
  <c r="S22"/>
  <c r="Q175"/>
  <c r="Q26" s="1"/>
  <c r="S175"/>
  <c r="S26" s="1"/>
  <c r="U175"/>
  <c r="U26" s="1"/>
  <c r="Q147"/>
  <c r="S147"/>
  <c r="U147"/>
  <c r="R88"/>
  <c r="R22" s="1"/>
  <c r="T88"/>
  <c r="T22" s="1"/>
  <c r="Q76"/>
  <c r="Q75" s="1"/>
  <c r="Q72" s="1"/>
  <c r="S76"/>
  <c r="U76"/>
  <c r="U21" s="1"/>
  <c r="R65"/>
  <c r="T65"/>
  <c r="R58"/>
  <c r="T58"/>
  <c r="Q51"/>
  <c r="S51"/>
  <c r="U51"/>
  <c r="Q45"/>
  <c r="S45"/>
  <c r="U45"/>
  <c r="R32"/>
  <c r="R31" s="1"/>
  <c r="T32"/>
  <c r="T31" s="1"/>
  <c r="M75"/>
  <c r="M72" s="1"/>
  <c r="M71" s="1"/>
  <c r="M24" s="1"/>
  <c r="O72"/>
  <c r="P72"/>
  <c r="P71" s="1"/>
  <c r="P24" s="1"/>
  <c r="M65"/>
  <c r="O65"/>
  <c r="P65"/>
  <c r="N50"/>
  <c r="S88"/>
  <c r="U88"/>
  <c r="U22" s="1"/>
  <c r="R76"/>
  <c r="T76"/>
  <c r="Q65"/>
  <c r="S65"/>
  <c r="U65"/>
  <c r="Q58"/>
  <c r="S58"/>
  <c r="U58"/>
  <c r="R51"/>
  <c r="R50" s="1"/>
  <c r="T51"/>
  <c r="R45"/>
  <c r="T45"/>
  <c r="Q21"/>
  <c r="Q32"/>
  <c r="Q31" s="1"/>
  <c r="S21"/>
  <c r="S32"/>
  <c r="S31" s="1"/>
  <c r="U32"/>
  <c r="U31" s="1"/>
  <c r="M186"/>
  <c r="L75"/>
  <c r="L72" s="1"/>
  <c r="N72"/>
  <c r="N71" s="1"/>
  <c r="N24" s="1"/>
  <c r="L65"/>
  <c r="N65"/>
  <c r="P50"/>
  <c r="N45"/>
  <c r="M45"/>
  <c r="M21"/>
  <c r="O21"/>
  <c r="P21"/>
  <c r="O45"/>
  <c r="L45"/>
  <c r="L32"/>
  <c r="L31" s="1"/>
  <c r="N32"/>
  <c r="N31" s="1"/>
  <c r="M32"/>
  <c r="M31" s="1"/>
  <c r="O32"/>
  <c r="O31" s="1"/>
  <c r="P32"/>
  <c r="P31" s="1"/>
  <c r="P30" s="1"/>
  <c r="P23" s="1"/>
  <c r="N21"/>
  <c r="L21"/>
  <c r="N30" l="1"/>
  <c r="N23" s="1"/>
  <c r="N20" s="1"/>
  <c r="N29" s="1"/>
  <c r="O71"/>
  <c r="O24" s="1"/>
  <c r="M30"/>
  <c r="M23" s="1"/>
  <c r="L71"/>
  <c r="L24" s="1"/>
  <c r="P20"/>
  <c r="P29" s="1"/>
  <c r="Q71"/>
  <c r="Q24" s="1"/>
  <c r="U185"/>
  <c r="U28" s="1"/>
  <c r="M20"/>
  <c r="M29" s="1"/>
  <c r="T75"/>
  <c r="T72" s="1"/>
  <c r="T71" s="1"/>
  <c r="T24" s="1"/>
  <c r="R30"/>
  <c r="R23" s="1"/>
  <c r="S50"/>
  <c r="U75"/>
  <c r="U72" s="1"/>
  <c r="U71" s="1"/>
  <c r="U24" s="1"/>
  <c r="O30"/>
  <c r="O23" s="1"/>
  <c r="L30"/>
  <c r="L23" s="1"/>
  <c r="S30"/>
  <c r="S23" s="1"/>
  <c r="T50"/>
  <c r="T30" s="1"/>
  <c r="T23" s="1"/>
  <c r="R75"/>
  <c r="R72" s="1"/>
  <c r="R71" s="1"/>
  <c r="R24" s="1"/>
  <c r="T21"/>
  <c r="R21"/>
  <c r="U50"/>
  <c r="U30" s="1"/>
  <c r="U23" s="1"/>
  <c r="Q50"/>
  <c r="Q30" s="1"/>
  <c r="Q23" s="1"/>
  <c r="S75"/>
  <c r="S72" s="1"/>
  <c r="S71" s="1"/>
  <c r="S24" s="1"/>
  <c r="L20" l="1"/>
  <c r="L29" s="1"/>
  <c r="O20"/>
  <c r="O29" s="1"/>
  <c r="Q20"/>
  <c r="Q29" s="1"/>
  <c r="U20"/>
  <c r="U29" s="1"/>
  <c r="T20"/>
  <c r="T29" s="1"/>
  <c r="R20"/>
  <c r="R29" s="1"/>
  <c r="S20"/>
  <c r="S29" s="1"/>
  <c r="J204" l="1"/>
  <c r="J203" s="1"/>
  <c r="J198"/>
  <c r="J187"/>
  <c r="J183"/>
  <c r="J27" s="1"/>
  <c r="J181"/>
  <c r="J176"/>
  <c r="J173"/>
  <c r="J171"/>
  <c r="J168"/>
  <c r="J166"/>
  <c r="J161"/>
  <c r="J158"/>
  <c r="J147" s="1"/>
  <c r="J156"/>
  <c r="J154"/>
  <c r="J152"/>
  <c r="J150"/>
  <c r="J145"/>
  <c r="J127" s="1"/>
  <c r="J88"/>
  <c r="J76"/>
  <c r="J73"/>
  <c r="J69"/>
  <c r="J66"/>
  <c r="J61"/>
  <c r="J59"/>
  <c r="J54"/>
  <c r="J52"/>
  <c r="J48"/>
  <c r="J45" s="1"/>
  <c r="J43"/>
  <c r="J33"/>
  <c r="J75" l="1"/>
  <c r="J72" s="1"/>
  <c r="J71" s="1"/>
  <c r="J24" s="1"/>
  <c r="J165"/>
  <c r="J186"/>
  <c r="J185" s="1"/>
  <c r="J28" s="1"/>
  <c r="J175"/>
  <c r="J26" s="1"/>
  <c r="J170"/>
  <c r="J25" s="1"/>
  <c r="J68"/>
  <c r="J22"/>
  <c r="J51"/>
  <c r="J58"/>
  <c r="J32"/>
  <c r="J31" s="1"/>
  <c r="J21"/>
  <c r="J50"/>
  <c r="J65"/>
  <c r="J30" l="1"/>
  <c r="J23" s="1"/>
  <c r="J20" s="1"/>
  <c r="J29" s="1"/>
  <c r="D210" l="1"/>
  <c r="D204"/>
  <c r="D203" s="1"/>
  <c r="D198"/>
  <c r="D187"/>
  <c r="D186" s="1"/>
  <c r="D183"/>
  <c r="D27" s="1"/>
  <c r="D181"/>
  <c r="D176"/>
  <c r="D175"/>
  <c r="D26" s="1"/>
  <c r="D173"/>
  <c r="D171"/>
  <c r="D168"/>
  <c r="D166"/>
  <c r="D165" s="1"/>
  <c r="D163"/>
  <c r="D161"/>
  <c r="D158"/>
  <c r="D156"/>
  <c r="D154"/>
  <c r="D152"/>
  <c r="D150"/>
  <c r="D148"/>
  <c r="D145"/>
  <c r="D129"/>
  <c r="D128" s="1"/>
  <c r="D127" s="1"/>
  <c r="D88"/>
  <c r="D76"/>
  <c r="D73"/>
  <c r="D69"/>
  <c r="D68" s="1"/>
  <c r="D66"/>
  <c r="D63"/>
  <c r="D61"/>
  <c r="D59"/>
  <c r="D56"/>
  <c r="D54"/>
  <c r="D52"/>
  <c r="D48"/>
  <c r="D46"/>
  <c r="D43"/>
  <c r="D39"/>
  <c r="D38" s="1"/>
  <c r="D35"/>
  <c r="D33"/>
  <c r="I210"/>
  <c r="H210"/>
  <c r="G210"/>
  <c r="I204"/>
  <c r="H204"/>
  <c r="G204"/>
  <c r="I203"/>
  <c r="H203"/>
  <c r="G203"/>
  <c r="I198"/>
  <c r="I186" s="1"/>
  <c r="H198"/>
  <c r="G198"/>
  <c r="H186"/>
  <c r="G186"/>
  <c r="I183"/>
  <c r="I27" s="1"/>
  <c r="H183"/>
  <c r="H27" s="1"/>
  <c r="G183"/>
  <c r="G27" s="1"/>
  <c r="I181"/>
  <c r="H181"/>
  <c r="G181"/>
  <c r="I176"/>
  <c r="H176"/>
  <c r="G176"/>
  <c r="I175"/>
  <c r="I26" s="1"/>
  <c r="G175"/>
  <c r="G26" s="1"/>
  <c r="I171"/>
  <c r="H171"/>
  <c r="G171"/>
  <c r="I170"/>
  <c r="I25" s="1"/>
  <c r="H170"/>
  <c r="H25" s="1"/>
  <c r="G170"/>
  <c r="G25" s="1"/>
  <c r="I168"/>
  <c r="H168"/>
  <c r="G168"/>
  <c r="I166"/>
  <c r="H166"/>
  <c r="G166"/>
  <c r="I165"/>
  <c r="H165"/>
  <c r="G165"/>
  <c r="I163"/>
  <c r="H163"/>
  <c r="G163"/>
  <c r="I156"/>
  <c r="H156"/>
  <c r="G156"/>
  <c r="I154"/>
  <c r="H154"/>
  <c r="G154"/>
  <c r="I150"/>
  <c r="H150"/>
  <c r="G150"/>
  <c r="I147"/>
  <c r="H147"/>
  <c r="G147"/>
  <c r="I145"/>
  <c r="H145"/>
  <c r="G145"/>
  <c r="I129"/>
  <c r="I128" s="1"/>
  <c r="I127" s="1"/>
  <c r="H129"/>
  <c r="H128" s="1"/>
  <c r="H127" s="1"/>
  <c r="G129"/>
  <c r="G128" s="1"/>
  <c r="G127" s="1"/>
  <c r="I88"/>
  <c r="H88"/>
  <c r="G88"/>
  <c r="I76"/>
  <c r="I75" s="1"/>
  <c r="I72" s="1"/>
  <c r="H76"/>
  <c r="H75" s="1"/>
  <c r="H72" s="1"/>
  <c r="G76"/>
  <c r="I69"/>
  <c r="H69"/>
  <c r="G69"/>
  <c r="I68"/>
  <c r="H68"/>
  <c r="H65" s="1"/>
  <c r="G68"/>
  <c r="I66"/>
  <c r="H66"/>
  <c r="G66"/>
  <c r="I65"/>
  <c r="G65"/>
  <c r="I63"/>
  <c r="H63"/>
  <c r="G63"/>
  <c r="I59"/>
  <c r="I58" s="1"/>
  <c r="H59"/>
  <c r="H58" s="1"/>
  <c r="G59"/>
  <c r="I56"/>
  <c r="H56"/>
  <c r="G56"/>
  <c r="I54"/>
  <c r="H54"/>
  <c r="G54"/>
  <c r="I52"/>
  <c r="H52"/>
  <c r="G52"/>
  <c r="I51"/>
  <c r="H51"/>
  <c r="G51"/>
  <c r="I50"/>
  <c r="H50"/>
  <c r="I48"/>
  <c r="H48"/>
  <c r="G48"/>
  <c r="I46"/>
  <c r="H46"/>
  <c r="G46"/>
  <c r="I45"/>
  <c r="H45"/>
  <c r="G45"/>
  <c r="I43"/>
  <c r="H43"/>
  <c r="G43"/>
  <c r="I39"/>
  <c r="H39"/>
  <c r="G39"/>
  <c r="I33"/>
  <c r="H33"/>
  <c r="H32" s="1"/>
  <c r="G33"/>
  <c r="I32"/>
  <c r="G32"/>
  <c r="H175" l="1"/>
  <c r="H26" s="1"/>
  <c r="D21"/>
  <c r="D75"/>
  <c r="D72" s="1"/>
  <c r="D185"/>
  <c r="D28" s="1"/>
  <c r="G58"/>
  <c r="G50" s="1"/>
  <c r="G75"/>
  <c r="G72" s="1"/>
  <c r="D170"/>
  <c r="D25" s="1"/>
  <c r="D58"/>
  <c r="H21"/>
  <c r="G71"/>
  <c r="G24" s="1"/>
  <c r="G21"/>
  <c r="I71"/>
  <c r="I24" s="1"/>
  <c r="I21"/>
  <c r="H71"/>
  <c r="H24" s="1"/>
  <c r="G38"/>
  <c r="G31" s="1"/>
  <c r="G22"/>
  <c r="I38"/>
  <c r="I31" s="1"/>
  <c r="I30" s="1"/>
  <c r="I23" s="1"/>
  <c r="I22"/>
  <c r="D45"/>
  <c r="D51"/>
  <c r="D50" s="1"/>
  <c r="D147"/>
  <c r="H38"/>
  <c r="H31" s="1"/>
  <c r="H30" s="1"/>
  <c r="H23" s="1"/>
  <c r="H22"/>
  <c r="D32"/>
  <c r="D31" s="1"/>
  <c r="D65"/>
  <c r="D22"/>
  <c r="D71" l="1"/>
  <c r="D24" s="1"/>
  <c r="G30"/>
  <c r="G23" s="1"/>
  <c r="G20" s="1"/>
  <c r="G29" s="1"/>
  <c r="D30"/>
  <c r="D23" s="1"/>
  <c r="I20"/>
  <c r="I29" s="1"/>
  <c r="H20"/>
  <c r="H29" s="1"/>
  <c r="D20" l="1"/>
  <c r="D29" s="1"/>
  <c r="B19"/>
  <c r="C19" s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</calcChain>
</file>

<file path=xl/sharedStrings.xml><?xml version="1.0" encoding="utf-8"?>
<sst xmlns="http://schemas.openxmlformats.org/spreadsheetml/2006/main" count="1150" uniqueCount="452">
  <si>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</si>
  <si>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</si>
  <si>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</si>
  <si>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</si>
  <si>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</si>
  <si>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</si>
  <si>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</si>
  <si>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</si>
  <si>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</si>
  <si>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</si>
  <si>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</si>
  <si>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4</t>
  </si>
  <si>
    <t>Квартал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</si>
  <si>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</si>
  <si>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</si>
  <si>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</si>
  <si>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</si>
  <si>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</si>
  <si>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</si>
  <si>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от « 25 » апреля 2018 г. № 320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</si>
  <si>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</si>
  <si>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</si>
  <si>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</si>
  <si>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</si>
  <si>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</si>
  <si>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</si>
  <si>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</si>
  <si>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</si>
  <si>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</si>
  <si>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</si>
  <si>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</si>
  <si>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</si>
  <si>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</si>
  <si>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</si>
  <si>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</si>
  <si>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</si>
  <si>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</si>
  <si>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</si>
  <si>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</si>
  <si>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</si>
  <si>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</si>
  <si>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</si>
  <si>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</si>
  <si>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</si>
  <si>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</si>
  <si>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</si>
  <si>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</si>
  <si>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</si>
  <si>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</si>
  <si>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</si>
  <si>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</si>
  <si>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</si>
  <si>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</si>
  <si>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</si>
  <si>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</si>
  <si>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</si>
  <si>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</si>
  <si>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</si>
  <si>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</si>
  <si>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</si>
  <si>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</si>
  <si>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</si>
  <si>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</si>
  <si>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</si>
  <si>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</si>
  <si>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</si>
  <si>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</si>
  <si>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</si>
  <si>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</si>
  <si>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</si>
  <si>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</si>
  <si>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</si>
  <si>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</si>
  <si>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</si>
  <si>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</si>
  <si>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</si>
  <si>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</si>
  <si>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</si>
  <si>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</si>
  <si>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</si>
  <si>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</si>
  <si>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</si>
  <si>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</si>
  <si>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</si>
  <si>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</si>
  <si>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</si>
  <si>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</si>
  <si>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</si>
  <si>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</si>
  <si>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</si>
  <si>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</si>
  <si>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</si>
  <si>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</si>
  <si>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</si>
  <si>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</si>
  <si>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</si>
  <si>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</si>
  <si>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</si>
  <si>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</si>
  <si>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</si>
  <si>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</si>
  <si>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</si>
  <si>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</si>
  <si>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</si>
  <si>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</si>
  <si>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</si>
  <si>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</si>
  <si>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</si>
  <si>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</si>
  <si>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</si>
  <si>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</si>
  <si>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</si>
  <si>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</si>
  <si>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</si>
  <si>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</si>
  <si>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</si>
  <si>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</si>
  <si>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</si>
  <si>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</si>
  <si>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</si>
  <si>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</si>
  <si>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</si>
  <si>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</si>
  <si>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</si>
  <si>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</si>
  <si>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</si>
  <si>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</si>
  <si>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</si>
  <si>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</si>
  <si>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</si>
  <si>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</si>
  <si>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</si>
  <si>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</si>
  <si>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</si>
  <si>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</si>
  <si>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</si>
  <si>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</si>
  <si>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</si>
  <si>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</si>
  <si>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</si>
  <si>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</si>
  <si>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</si>
  <si>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</si>
  <si>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</si>
  <si>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</si>
  <si>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</si>
  <si>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</si>
  <si>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</si>
  <si>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</si>
  <si>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</si>
  <si>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</si>
  <si>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</si>
  <si>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</si>
  <si>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</si>
  <si>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</si>
  <si>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</si>
  <si>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</si>
  <si>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</si>
  <si>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</si>
  <si>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</si>
  <si>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</si>
  <si>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</si>
  <si>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</si>
  <si>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</si>
  <si>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</si>
  <si>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</si>
  <si>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</si>
  <si>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</si>
  <si>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</si>
  <si>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</si>
  <si>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</si>
  <si>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</si>
  <si>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</si>
  <si>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</si>
  <si>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</si>
  <si>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</si>
  <si>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</si>
  <si>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</si>
  <si>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</si>
  <si>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</si>
  <si>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</si>
  <si>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</si>
  <si>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</si>
  <si>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</si>
  <si>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</si>
  <si>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</si>
  <si>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</si>
  <si>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</si>
  <si>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</si>
  <si>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</si>
  <si>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</si>
  <si>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</si>
  <si>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</si>
  <si>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</si>
  <si>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</si>
  <si>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</si>
  <si>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</si>
  <si>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</si>
  <si>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</si>
  <si>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</si>
  <si>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</si>
  <si>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</si>
  <si>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</si>
  <si>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</si>
  <si>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</si>
  <si>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</si>
  <si>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</si>
  <si>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</si>
  <si>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</si>
  <si>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</si>
  <si>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</si>
  <si>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</si>
  <si>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</si>
  <si>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</si>
  <si>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</si>
  <si>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</si>
  <si>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</si>
  <si>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</si>
  <si>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</si>
  <si>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</si>
  <si>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</si>
  <si>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</si>
  <si>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</si>
  <si>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</si>
  <si>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</si>
  <si>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</si>
  <si>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</si>
  <si>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</si>
  <si>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</si>
  <si>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</si>
  <si>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</si>
  <si>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</si>
  <si>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</si>
  <si>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</si>
  <si>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</si>
  <si>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</si>
  <si>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</si>
  <si>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</si>
  <si>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</si>
  <si>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</si>
  <si>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</si>
  <si>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</si>
  <si>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</si>
  <si>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</si>
  <si>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</si>
  <si>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</si>
  <si>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</si>
  <si>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</si>
  <si>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</si>
  <si>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</si>
  <si>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</si>
  <si>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</si>
  <si>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</si>
  <si>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</si>
  <si>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</si>
  <si>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r>
      <rPr>
        <b/>
        <sz val="12"/>
        <color rgb="FF0070C0"/>
        <rFont val="Times New Roman"/>
        <family val="1"/>
        <charset val="204"/>
      </rPr>
      <t>ТП-92.</t>
    </r>
    <r>
      <rPr>
        <sz val="12"/>
        <color rgb="FF0070C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</si>
  <si>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</si>
  <si>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</si>
  <si>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</si>
  <si>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rgb="FF0070C0"/>
        <rFont val="Times New Roman"/>
        <family val="1"/>
        <charset val="204"/>
      </rPr>
      <t xml:space="preserve">ТП-71. </t>
    </r>
    <r>
      <rPr>
        <sz val="12"/>
        <color rgb="FF0070C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</si>
  <si>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</si>
  <si>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</si>
  <si>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</si>
  <si>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</si>
  <si>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</si>
  <si>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rgb="FF0070C0"/>
        <rFont val="Times New Roman"/>
        <family val="1"/>
        <charset val="204"/>
      </rPr>
      <t>КТПН-108</t>
    </r>
    <r>
      <rPr>
        <sz val="12"/>
        <color rgb="FF0070C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</si>
  <si>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</si>
  <si>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</si>
  <si>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</si>
  <si>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</si>
  <si>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</si>
  <si>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</si>
  <si>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</si>
  <si>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</si>
  <si>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</si>
  <si>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</si>
  <si>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</si>
  <si>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</si>
  <si>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rgb="FF0070C0"/>
        <rFont val="Times New Roman"/>
        <family val="1"/>
        <charset val="204"/>
      </rPr>
      <t>РП-5 пгт.Никель.</t>
    </r>
    <r>
      <rPr>
        <sz val="12"/>
        <color rgb="FF0070C0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</si>
  <si>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</si>
  <si>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</si>
  <si>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</si>
  <si>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rgb="FF0070C0"/>
        <rFont val="Times New Roman"/>
        <family val="1"/>
        <charset val="204"/>
      </rPr>
      <t>ТП-29 пгт.Никель.</t>
    </r>
    <r>
      <rPr>
        <sz val="12"/>
        <color rgb="FF0070C0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</si>
  <si>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</si>
  <si>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</si>
  <si>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</si>
  <si>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</si>
  <si>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rgb="FF0070C0"/>
        <rFont val="Times New Roman"/>
        <family val="1"/>
        <charset val="204"/>
      </rPr>
      <t>ТП-1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</si>
  <si>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</si>
  <si>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r>
      <rPr>
        <b/>
        <sz val="12"/>
        <color rgb="FF0070C0"/>
        <rFont val="Times New Roman"/>
        <family val="1"/>
        <charset val="204"/>
      </rPr>
      <t>ТП-16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1 шт.</t>
    </r>
  </si>
  <si>
    <t>1.2.1.2.2.14</t>
  </si>
  <si>
    <r>
      <rPr>
        <b/>
        <sz val="12"/>
        <color rgb="FF0070C0"/>
        <rFont val="Times New Roman"/>
        <family val="1"/>
        <charset val="204"/>
      </rPr>
      <t xml:space="preserve">ТП-19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6/0,4-630 кВА 2 шт.</t>
    </r>
  </si>
  <si>
    <t>1.2.1.2.2.15</t>
  </si>
  <si>
    <t>1.2.1.2.2.16</t>
  </si>
  <si>
    <t>1.2.1.2.2.17</t>
  </si>
  <si>
    <t>1.2.1.2.2.18</t>
  </si>
  <si>
    <t>1.2.1.2.2.19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</si>
  <si>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</si>
  <si>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1.2.1.2.2.20</t>
  </si>
  <si>
    <t>1.2.1.2.2.21</t>
  </si>
  <si>
    <t>1.2.1.2.2.22</t>
  </si>
  <si>
    <t>1.2.1.2.2.23</t>
  </si>
  <si>
    <r>
      <rPr>
        <b/>
        <sz val="12"/>
        <color rgb="FF0070C0"/>
        <rFont val="Times New Roman"/>
        <family val="1"/>
        <charset val="204"/>
      </rPr>
      <t>ТП-9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</si>
  <si>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</si>
  <si>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t>1.2.1.2.2.25</t>
  </si>
  <si>
    <t>1.2.1.2.2.26</t>
  </si>
  <si>
    <t>1.2.1.2.2.27</t>
  </si>
  <si>
    <t>1.2.1.2.2.28</t>
  </si>
  <si>
    <r>
      <rPr>
        <b/>
        <sz val="12"/>
        <color rgb="FF0070C0"/>
        <rFont val="Times New Roman"/>
        <family val="1"/>
        <charset val="204"/>
      </rPr>
      <t>ТП-69 пгт. 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</si>
  <si>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1.2.1.2.2.29</t>
  </si>
  <si>
    <t>1.2.1.2.2.30</t>
  </si>
  <si>
    <t>1.2.1.2.2.31</t>
  </si>
  <si>
    <t>1.2.1.2.2.32</t>
  </si>
  <si>
    <r>
      <rPr>
        <b/>
        <sz val="12"/>
        <color rgb="FF0070C0"/>
        <rFont val="Times New Roman"/>
        <family val="1"/>
        <charset val="204"/>
      </rPr>
      <t xml:space="preserve">ТП-37 пгт.Никель. </t>
    </r>
    <r>
      <rPr>
        <sz val="12"/>
        <color rgb="FF0070C0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</si>
  <si>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</si>
  <si>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rgb="FF0070C0"/>
        <rFont val="Times New Roman"/>
        <family val="1"/>
        <charset val="204"/>
      </rPr>
      <t>ТП-65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</si>
  <si>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</si>
  <si>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t>1.2.1.2.2.35</t>
  </si>
  <si>
    <r>
      <rPr>
        <b/>
        <sz val="12"/>
        <color rgb="FF0070C0"/>
        <rFont val="Times New Roman"/>
        <family val="1"/>
        <charset val="204"/>
      </rPr>
      <t>ТП-43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</si>
  <si>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</si>
  <si>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</si>
  <si>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rgb="FF0070C0"/>
        <rFont val="Times New Roman"/>
        <family val="1"/>
        <charset val="204"/>
      </rPr>
      <t>Реконструкция</t>
    </r>
    <r>
      <rPr>
        <b/>
        <sz val="12"/>
        <color rgb="FF0070C0"/>
        <rFont val="Times New Roman"/>
        <family val="1"/>
        <charset val="204"/>
      </rPr>
      <t xml:space="preserve"> ТП-10А  инв. № 0008368_з  г. Заполярный</t>
    </r>
    <r>
      <rPr>
        <sz val="12"/>
        <color rgb="FF0070C0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</si>
  <si>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</si>
  <si>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</si>
  <si>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t>K_ПрН_ТП52_12122.37</t>
  </si>
  <si>
    <t>1.2.1.2.2.38</t>
  </si>
  <si>
    <r>
      <rPr>
        <b/>
        <sz val="12"/>
        <color rgb="FF0070C0"/>
        <rFont val="Times New Roman"/>
        <family val="1"/>
        <charset val="204"/>
      </rPr>
      <t xml:space="preserve">ТП-5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</si>
  <si>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</si>
  <si>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</si>
  <si>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</si>
  <si>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</si>
  <si>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</si>
  <si>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</si>
  <si>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</si>
  <si>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</si>
  <si>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</si>
  <si>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</si>
  <si>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</si>
  <si>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</si>
  <si>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</si>
  <si>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</si>
  <si>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</si>
  <si>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</si>
  <si>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</si>
  <si>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</si>
  <si>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</si>
  <si>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</si>
  <si>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</si>
  <si>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</si>
  <si>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</si>
  <si>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</si>
  <si>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</si>
  <si>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</si>
  <si>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</si>
  <si>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</si>
  <si>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</si>
  <si>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</si>
  <si>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</si>
  <si>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</si>
  <si>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</si>
  <si>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</si>
  <si>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</si>
  <si>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</si>
  <si>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</si>
  <si>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</si>
  <si>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</si>
  <si>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</si>
  <si>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</si>
  <si>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</si>
  <si>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</si>
  <si>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</si>
  <si>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</si>
  <si>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</si>
  <si>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</si>
  <si>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</si>
  <si>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</si>
  <si>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</si>
  <si>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</si>
  <si>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</si>
  <si>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</si>
  <si>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</si>
  <si>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</si>
  <si>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</si>
  <si>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</si>
  <si>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</si>
  <si>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</si>
  <si>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</si>
  <si>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</si>
  <si>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</si>
  <si>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</si>
  <si>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</si>
  <si>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</si>
  <si>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</si>
  <si>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</si>
  <si>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</si>
  <si>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</si>
  <si>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</si>
  <si>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</si>
  <si>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</si>
  <si>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</si>
  <si>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</si>
  <si>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</si>
  <si>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</si>
  <si>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</si>
  <si>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</si>
  <si>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</si>
  <si>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</si>
  <si>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</si>
  <si>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</si>
  <si>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</si>
  <si>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</si>
  <si>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</si>
  <si>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</si>
  <si>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</si>
  <si>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</si>
  <si>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</si>
  <si>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</si>
  <si>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</si>
  <si>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</si>
  <si>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</si>
  <si>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</si>
  <si>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</si>
  <si>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</si>
  <si>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</si>
  <si>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</si>
  <si>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</si>
  <si>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</si>
  <si>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</si>
  <si>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</si>
  <si>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</si>
  <si>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</si>
  <si>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</si>
  <si>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</si>
  <si>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</si>
  <si>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</si>
  <si>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</si>
  <si>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</si>
  <si>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</si>
  <si>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</si>
  <si>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</si>
  <si>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</si>
  <si>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</si>
  <si>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2020</t>
    </r>
  </si>
  <si>
    <r>
  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</t>
    </r>
    <r>
      <rPr>
        <sz val="12"/>
        <color rgb="FFC00000"/>
        <rFont val="Times New Roman"/>
        <family val="1"/>
        <charset val="204"/>
      </rPr>
      <t>2020 год</t>
    </r>
    <r>
      <rPr>
        <sz val="12"/>
        <color rgb="FF000000"/>
        <rFont val="Times New Roman"/>
        <family val="1"/>
        <charset val="204"/>
      </rPr>
      <t xml:space="preserve"> (год N)</t>
    </r>
  </si>
  <si>
    <r>
      <t xml:space="preserve">Отклонения от плановых показателей </t>
    </r>
    <r>
      <rPr>
        <sz val="12"/>
        <color rgb="FFC00000"/>
        <rFont val="Times New Roman"/>
        <family val="1"/>
        <charset val="204"/>
      </rPr>
      <t>2020 года (г</t>
    </r>
    <r>
      <rPr>
        <sz val="12"/>
        <color rgb="FF000000"/>
        <rFont val="Times New Roman"/>
        <family val="1"/>
        <charset val="204"/>
      </rPr>
      <t>ода N)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</si>
  <si>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</t>
    </r>
    <r>
      <rPr>
        <b/>
        <u/>
        <sz val="14"/>
        <color rgb="FFC00000"/>
        <rFont val="Times New Roman"/>
        <family val="1"/>
        <charset val="204"/>
      </rPr>
      <t xml:space="preserve"> 20.07.2020г. №139.</t>
    </r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</si>
  <si>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2021  год</t>
    </r>
  </si>
  <si>
    <t>-</t>
  </si>
  <si>
    <t>выполнено 2020 год (хоз.способ)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</si>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</sst>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\ _₽_-;\-* #,##0\ _₽_-;_-* &quot;-&quot;??\ _₽_-;_-@_-"/>
    <numFmt numFmtId="170" formatCode="_-* #,##0.000\ _₽_-;\-* #,##0.000\ _₽_-;_-* &quot;-&quot;???\ _₽_-;_-@_-"/>
  </numFmts>
  <fonts count="5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theme="4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FFF9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2"/>
        <bgColor indexed="27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20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55" applyFont="1" applyAlignment="1">
      <alignment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0" xfId="46" applyFont="1" applyBorder="1" applyAlignment="1"/>
    <xf numFmtId="0" fontId="33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0" fillId="24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165" fontId="39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5" fontId="39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0" applyFont="1" applyFill="1" applyBorder="1" applyAlignment="1">
      <alignment horizontal="center" vertical="center" wrapText="1"/>
    </xf>
    <xf numFmtId="49" fontId="31" fillId="0" borderId="10" xfId="0" applyNumberFormat="1" applyFont="1" applyFill="1" applyBorder="1" applyAlignment="1">
      <alignment horizontal="center" vertical="center" wrapText="1"/>
    </xf>
    <xf numFmtId="165" fontId="31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1" fillId="0" borderId="10" xfId="0" applyFont="1" applyFill="1" applyBorder="1" applyAlignment="1">
      <alignment horizontal="center" vertical="center" wrapText="1"/>
    </xf>
    <xf numFmtId="165" fontId="31" fillId="0" borderId="10" xfId="0" applyNumberFormat="1" applyFont="1" applyFill="1" applyBorder="1" applyAlignment="1">
      <alignment horizontal="center" vertical="center" wrapText="1"/>
    </xf>
    <xf numFmtId="49" fontId="39" fillId="26" borderId="10" xfId="0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5" fontId="39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vertical="center" wrapText="1"/>
    </xf>
    <xf numFmtId="0" fontId="9" fillId="0" borderId="22" xfId="37" applyFont="1" applyFill="1" applyBorder="1"/>
    <xf numFmtId="165" fontId="39" fillId="25" borderId="12" xfId="0" applyNumberFormat="1" applyFont="1" applyFill="1" applyBorder="1" applyAlignment="1">
      <alignment horizontal="center" vertical="center" wrapText="1"/>
    </xf>
    <xf numFmtId="0" fontId="39" fillId="26" borderId="12" xfId="0" applyFont="1" applyFill="1" applyBorder="1" applyAlignment="1">
      <alignment horizontal="center" vertical="center" wrapText="1"/>
    </xf>
    <xf numFmtId="165" fontId="39" fillId="27" borderId="12" xfId="0" applyNumberFormat="1" applyFont="1" applyFill="1" applyBorder="1" applyAlignment="1">
      <alignment horizontal="center" vertical="center" wrapText="1"/>
    </xf>
    <xf numFmtId="165" fontId="39" fillId="26" borderId="12" xfId="0" applyNumberFormat="1" applyFont="1" applyFill="1" applyBorder="1" applyAlignment="1">
      <alignment horizontal="center"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0" fontId="31" fillId="0" borderId="10" xfId="55" applyNumberFormat="1" applyFont="1" applyFill="1" applyBorder="1" applyAlignment="1">
      <alignment vertical="center" wrapText="1"/>
    </xf>
    <xf numFmtId="0" fontId="31" fillId="0" borderId="10" xfId="55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5" fontId="39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5" fontId="39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31" fillId="35" borderId="10" xfId="55" applyNumberFormat="1" applyFont="1" applyFill="1" applyBorder="1" applyAlignment="1">
      <alignment horizontal="center" vertical="center"/>
    </xf>
    <xf numFmtId="0" fontId="31" fillId="35" borderId="10" xfId="55" applyNumberFormat="1" applyFont="1" applyFill="1" applyBorder="1" applyAlignment="1">
      <alignment vertical="center" wrapText="1"/>
    </xf>
    <xf numFmtId="0" fontId="31" fillId="35" borderId="10" xfId="55" applyNumberFormat="1" applyFont="1" applyFill="1" applyBorder="1" applyAlignment="1">
      <alignment horizontal="center" vertical="center"/>
    </xf>
    <xf numFmtId="49" fontId="45" fillId="0" borderId="10" xfId="0" applyNumberFormat="1" applyFont="1" applyFill="1" applyBorder="1" applyAlignment="1">
      <alignment horizontal="center" vertical="center" wrapText="1"/>
    </xf>
    <xf numFmtId="165" fontId="45" fillId="0" borderId="10" xfId="622" applyNumberFormat="1" applyFont="1" applyFill="1" applyBorder="1" applyAlignment="1">
      <alignment horizontal="left" vertical="center" wrapText="1"/>
    </xf>
    <xf numFmtId="165" fontId="45" fillId="0" borderId="10" xfId="622" applyNumberFormat="1" applyFont="1" applyFill="1" applyBorder="1" applyAlignment="1">
      <alignment horizontal="center" vertical="center" wrapText="1"/>
    </xf>
    <xf numFmtId="165" fontId="31" fillId="0" borderId="10" xfId="622" applyNumberFormat="1" applyFont="1" applyFill="1" applyBorder="1" applyAlignment="1">
      <alignment horizontal="left" vertical="center" wrapText="1"/>
    </xf>
    <xf numFmtId="165" fontId="31" fillId="0" borderId="10" xfId="622" applyNumberFormat="1" applyFont="1" applyFill="1" applyBorder="1" applyAlignment="1">
      <alignment horizontal="center" vertical="center" wrapText="1"/>
    </xf>
    <xf numFmtId="165" fontId="40" fillId="0" borderId="10" xfId="622" applyNumberFormat="1" applyFont="1" applyFill="1" applyBorder="1" applyAlignment="1">
      <alignment horizontal="left" vertical="center" wrapText="1"/>
    </xf>
    <xf numFmtId="49" fontId="31" fillId="36" borderId="10" xfId="55" applyNumberFormat="1" applyFont="1" applyFill="1" applyBorder="1" applyAlignment="1">
      <alignment horizontal="center" vertical="center"/>
    </xf>
    <xf numFmtId="0" fontId="31" fillId="36" borderId="10" xfId="55" applyNumberFormat="1" applyFont="1" applyFill="1" applyBorder="1" applyAlignment="1">
      <alignment vertical="center" wrapText="1"/>
    </xf>
    <xf numFmtId="0" fontId="31" fillId="36" borderId="10" xfId="55" applyNumberFormat="1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vertical="center" wrapText="1"/>
    </xf>
    <xf numFmtId="0" fontId="46" fillId="0" borderId="10" xfId="0" applyFont="1" applyFill="1" applyBorder="1" applyAlignment="1">
      <alignment horizontal="left" vertical="center" wrapText="1"/>
    </xf>
    <xf numFmtId="165" fontId="31" fillId="0" borderId="10" xfId="0" applyNumberFormat="1" applyFont="1" applyFill="1" applyBorder="1" applyAlignment="1">
      <alignment horizontal="left" vertical="center" wrapText="1"/>
    </xf>
    <xf numFmtId="165" fontId="45" fillId="0" borderId="10" xfId="0" applyNumberFormat="1" applyFont="1" applyFill="1" applyBorder="1" applyAlignment="1">
      <alignment horizontal="center" vertical="center" wrapText="1"/>
    </xf>
    <xf numFmtId="14" fontId="39" fillId="33" borderId="10" xfId="0" applyNumberFormat="1" applyFont="1" applyFill="1" applyBorder="1" applyAlignment="1">
      <alignment horizontal="center" vertical="center" wrapText="1"/>
    </xf>
    <xf numFmtId="14" fontId="39" fillId="26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0" fontId="45" fillId="0" borderId="10" xfId="0" applyNumberFormat="1" applyFont="1" applyFill="1" applyBorder="1" applyAlignment="1">
      <alignment horizontal="center" vertical="center" wrapText="1"/>
    </xf>
    <xf numFmtId="165" fontId="31" fillId="0" borderId="12" xfId="55" applyNumberFormat="1" applyFont="1" applyBorder="1" applyAlignment="1">
      <alignment horizontal="center" vertical="center"/>
    </xf>
    <xf numFmtId="165" fontId="39" fillId="31" borderId="12" xfId="0" applyNumberFormat="1" applyFont="1" applyFill="1" applyBorder="1" applyAlignment="1">
      <alignment horizontal="center" vertical="center" wrapText="1"/>
    </xf>
    <xf numFmtId="165" fontId="39" fillId="33" borderId="12" xfId="0" applyNumberFormat="1" applyFont="1" applyFill="1" applyBorder="1" applyAlignment="1">
      <alignment horizontal="center" vertical="center" wrapText="1"/>
    </xf>
    <xf numFmtId="0" fontId="31" fillId="35" borderId="12" xfId="55" applyNumberFormat="1" applyFont="1" applyFill="1" applyBorder="1" applyAlignment="1">
      <alignment horizontal="center" vertical="center"/>
    </xf>
    <xf numFmtId="165" fontId="45" fillId="0" borderId="12" xfId="622" applyNumberFormat="1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49" fontId="31" fillId="0" borderId="12" xfId="55" applyNumberFormat="1" applyFont="1" applyFill="1" applyBorder="1" applyAlignment="1">
      <alignment horizontal="center" vertical="center"/>
    </xf>
    <xf numFmtId="0" fontId="31" fillId="36" borderId="12" xfId="55" applyNumberFormat="1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 wrapText="1"/>
    </xf>
    <xf numFmtId="165" fontId="31" fillId="0" borderId="12" xfId="0" applyNumberFormat="1" applyFont="1" applyFill="1" applyBorder="1" applyAlignment="1">
      <alignment horizontal="center" vertical="center" wrapText="1"/>
    </xf>
    <xf numFmtId="165" fontId="45" fillId="0" borderId="12" xfId="0" applyNumberFormat="1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  <xf numFmtId="165" fontId="45" fillId="0" borderId="16" xfId="0" applyNumberFormat="1" applyFont="1" applyFill="1" applyBorder="1" applyAlignment="1">
      <alignment horizontal="center" vertical="center" wrapText="1"/>
    </xf>
    <xf numFmtId="165" fontId="31" fillId="0" borderId="16" xfId="0" applyNumberFormat="1" applyFont="1" applyFill="1" applyBorder="1" applyAlignment="1">
      <alignment horizontal="center" vertical="center" wrapText="1"/>
    </xf>
    <xf numFmtId="165" fontId="40" fillId="0" borderId="12" xfId="0" applyNumberFormat="1" applyFont="1" applyFill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/>
    </xf>
    <xf numFmtId="49" fontId="48" fillId="36" borderId="10" xfId="0" applyNumberFormat="1" applyFont="1" applyFill="1" applyBorder="1" applyAlignment="1">
      <alignment horizontal="center" vertical="center" wrapText="1"/>
    </xf>
    <xf numFmtId="165" fontId="48" fillId="36" borderId="10" xfId="622" applyNumberFormat="1" applyFont="1" applyFill="1" applyBorder="1" applyAlignment="1" applyProtection="1">
      <alignment horizontal="left" vertical="center" wrapText="1"/>
      <protection locked="0"/>
    </xf>
    <xf numFmtId="0" fontId="48" fillId="36" borderId="10" xfId="0" applyFont="1" applyFill="1" applyBorder="1" applyAlignment="1">
      <alignment horizontal="center" vertical="center" wrapText="1"/>
    </xf>
    <xf numFmtId="49" fontId="49" fillId="24" borderId="10" xfId="55" applyNumberFormat="1" applyFont="1" applyFill="1" applyBorder="1" applyAlignment="1">
      <alignment horizontal="center" vertical="center"/>
    </xf>
    <xf numFmtId="49" fontId="49" fillId="24" borderId="10" xfId="55" applyNumberFormat="1" applyFont="1" applyFill="1" applyBorder="1" applyAlignment="1">
      <alignment horizontal="left" vertical="center" wrapText="1"/>
    </xf>
    <xf numFmtId="49" fontId="48" fillId="24" borderId="10" xfId="55" applyNumberFormat="1" applyFont="1" applyFill="1" applyBorder="1" applyAlignment="1">
      <alignment horizontal="center" vertical="center"/>
    </xf>
    <xf numFmtId="0" fontId="48" fillId="37" borderId="10" xfId="0" applyNumberFormat="1" applyFont="1" applyFill="1" applyBorder="1" applyAlignment="1">
      <alignment horizontal="center" vertical="center" wrapText="1"/>
    </xf>
    <xf numFmtId="165" fontId="48" fillId="37" borderId="10" xfId="622" applyNumberFormat="1" applyFont="1" applyFill="1" applyBorder="1" applyAlignment="1" applyProtection="1">
      <alignment horizontal="left" vertical="center" wrapText="1"/>
      <protection locked="0"/>
    </xf>
    <xf numFmtId="165" fontId="48" fillId="37" borderId="10" xfId="0" applyNumberFormat="1" applyFont="1" applyFill="1" applyBorder="1" applyAlignment="1">
      <alignment horizontal="center" vertical="center" wrapText="1"/>
    </xf>
    <xf numFmtId="168" fontId="39" fillId="25" borderId="10" xfId="0" applyNumberFormat="1" applyFont="1" applyFill="1" applyBorder="1" applyAlignment="1">
      <alignment horizontal="center" vertical="center" wrapText="1"/>
    </xf>
    <xf numFmtId="168" fontId="39" fillId="26" borderId="10" xfId="0" applyNumberFormat="1" applyFont="1" applyFill="1" applyBorder="1" applyAlignment="1">
      <alignment horizontal="center" vertical="center" wrapText="1"/>
    </xf>
    <xf numFmtId="168" fontId="39" fillId="27" borderId="10" xfId="0" applyNumberFormat="1" applyFont="1" applyFill="1" applyBorder="1" applyAlignment="1">
      <alignment horizontal="center" vertical="center" wrapText="1"/>
    </xf>
    <xf numFmtId="168" fontId="31" fillId="0" borderId="10" xfId="55" applyNumberFormat="1" applyFont="1" applyBorder="1" applyAlignment="1">
      <alignment horizontal="center" vertical="center"/>
    </xf>
    <xf numFmtId="168" fontId="39" fillId="31" borderId="10" xfId="0" applyNumberFormat="1" applyFont="1" applyFill="1" applyBorder="1" applyAlignment="1">
      <alignment horizontal="center" vertical="center" wrapText="1"/>
    </xf>
    <xf numFmtId="168" fontId="39" fillId="33" borderId="10" xfId="0" applyNumberFormat="1" applyFont="1" applyFill="1" applyBorder="1" applyAlignment="1">
      <alignment horizontal="center" vertical="center" wrapText="1"/>
    </xf>
    <xf numFmtId="168" fontId="31" fillId="35" borderId="10" xfId="55" applyNumberFormat="1" applyFont="1" applyFill="1" applyBorder="1" applyAlignment="1">
      <alignment horizontal="center" vertical="center"/>
    </xf>
    <xf numFmtId="168" fontId="31" fillId="36" borderId="10" xfId="55" applyNumberFormat="1" applyFont="1" applyFill="1" applyBorder="1" applyAlignment="1">
      <alignment horizontal="center" vertical="center"/>
    </xf>
    <xf numFmtId="168" fontId="31" fillId="24" borderId="10" xfId="0" applyNumberFormat="1" applyFont="1" applyFill="1" applyBorder="1" applyAlignment="1">
      <alignment horizontal="center" vertical="center" wrapText="1"/>
    </xf>
    <xf numFmtId="168" fontId="53" fillId="38" borderId="12" xfId="622" applyNumberFormat="1" applyFont="1" applyFill="1" applyBorder="1" applyAlignment="1" applyProtection="1">
      <alignment vertical="center" wrapText="1"/>
      <protection locked="0"/>
    </xf>
    <xf numFmtId="168" fontId="53" fillId="39" borderId="12" xfId="622" applyNumberFormat="1" applyFont="1" applyFill="1" applyBorder="1" applyAlignment="1" applyProtection="1">
      <alignment vertical="center" wrapText="1"/>
      <protection locked="0"/>
    </xf>
    <xf numFmtId="165" fontId="31" fillId="0" borderId="12" xfId="622" applyNumberFormat="1" applyFont="1" applyFill="1" applyBorder="1" applyAlignment="1">
      <alignment horizontal="center" vertical="center" wrapText="1"/>
    </xf>
    <xf numFmtId="165" fontId="53" fillId="25" borderId="10" xfId="0" applyNumberFormat="1" applyFont="1" applyFill="1" applyBorder="1" applyAlignment="1">
      <alignment horizontal="center" vertical="center" wrapText="1"/>
    </xf>
    <xf numFmtId="165" fontId="53" fillId="26" borderId="10" xfId="0" applyNumberFormat="1" applyFont="1" applyFill="1" applyBorder="1" applyAlignment="1">
      <alignment horizontal="center" vertical="center" wrapText="1"/>
    </xf>
    <xf numFmtId="165" fontId="53" fillId="27" borderId="10" xfId="0" applyNumberFormat="1" applyFont="1" applyFill="1" applyBorder="1" applyAlignment="1">
      <alignment horizontal="center" vertical="center" wrapText="1"/>
    </xf>
    <xf numFmtId="0" fontId="54" fillId="0" borderId="10" xfId="55" applyNumberFormat="1" applyFont="1" applyBorder="1" applyAlignment="1">
      <alignment horizontal="center" vertical="center"/>
    </xf>
    <xf numFmtId="165" fontId="53" fillId="31" borderId="10" xfId="0" applyNumberFormat="1" applyFont="1" applyFill="1" applyBorder="1" applyAlignment="1">
      <alignment horizontal="center" vertical="center" wrapText="1"/>
    </xf>
    <xf numFmtId="165" fontId="53" fillId="33" borderId="10" xfId="0" applyNumberFormat="1" applyFont="1" applyFill="1" applyBorder="1" applyAlignment="1">
      <alignment horizontal="center" vertical="center" wrapText="1"/>
    </xf>
    <xf numFmtId="0" fontId="54" fillId="35" borderId="10" xfId="55" applyNumberFormat="1" applyFont="1" applyFill="1" applyBorder="1" applyAlignment="1">
      <alignment horizontal="center" vertical="center"/>
    </xf>
    <xf numFmtId="168" fontId="55" fillId="24" borderId="10" xfId="0" applyNumberFormat="1" applyFont="1" applyFill="1" applyBorder="1" applyAlignment="1">
      <alignment horizontal="center" vertical="center" wrapText="1"/>
    </xf>
    <xf numFmtId="168" fontId="54" fillId="24" borderId="10" xfId="0" applyNumberFormat="1" applyFont="1" applyFill="1" applyBorder="1" applyAlignment="1">
      <alignment horizontal="center" vertical="center" wrapText="1"/>
    </xf>
    <xf numFmtId="0" fontId="54" fillId="36" borderId="10" xfId="55" applyNumberFormat="1" applyFont="1" applyFill="1" applyBorder="1" applyAlignment="1">
      <alignment horizontal="center" vertical="center"/>
    </xf>
    <xf numFmtId="0" fontId="53" fillId="26" borderId="10" xfId="0" applyFont="1" applyFill="1" applyBorder="1" applyAlignment="1">
      <alignment horizontal="center" vertical="center" wrapText="1"/>
    </xf>
    <xf numFmtId="168" fontId="56" fillId="24" borderId="10" xfId="0" applyNumberFormat="1" applyFont="1" applyFill="1" applyBorder="1" applyAlignment="1">
      <alignment horizontal="center" vertical="center" wrapText="1"/>
    </xf>
    <xf numFmtId="165" fontId="54" fillId="24" borderId="10" xfId="0" applyNumberFormat="1" applyFont="1" applyFill="1" applyBorder="1" applyAlignment="1">
      <alignment horizontal="center" vertical="center" wrapText="1"/>
    </xf>
    <xf numFmtId="165" fontId="56" fillId="24" borderId="10" xfId="0" applyNumberFormat="1" applyFont="1" applyFill="1" applyBorder="1" applyAlignment="1">
      <alignment horizontal="center" vertical="center" wrapText="1"/>
    </xf>
    <xf numFmtId="168" fontId="39" fillId="39" borderId="10" xfId="622" applyNumberFormat="1" applyFont="1" applyFill="1" applyBorder="1" applyAlignment="1" applyProtection="1">
      <alignment vertical="center" wrapText="1"/>
      <protection locked="0"/>
    </xf>
    <xf numFmtId="168" fontId="39" fillId="40" borderId="10" xfId="622" applyNumberFormat="1" applyFont="1" applyFill="1" applyBorder="1" applyAlignment="1" applyProtection="1">
      <alignment vertical="center" wrapText="1"/>
      <protection locked="0"/>
    </xf>
    <xf numFmtId="168" fontId="45" fillId="24" borderId="10" xfId="0" applyNumberFormat="1" applyFont="1" applyFill="1" applyBorder="1" applyAlignment="1">
      <alignment horizontal="center" vertical="center" wrapText="1"/>
    </xf>
    <xf numFmtId="168" fontId="45" fillId="0" borderId="10" xfId="45" applyNumberFormat="1" applyFont="1" applyFill="1" applyBorder="1" applyAlignment="1">
      <alignment horizontal="center" vertical="center"/>
    </xf>
    <xf numFmtId="168" fontId="29" fillId="0" borderId="10" xfId="45" applyNumberFormat="1" applyFont="1" applyFill="1" applyBorder="1" applyAlignment="1">
      <alignment horizontal="center" vertical="center"/>
    </xf>
    <xf numFmtId="168" fontId="31" fillId="0" borderId="10" xfId="45" applyNumberFormat="1" applyFont="1" applyFill="1" applyBorder="1" applyAlignment="1">
      <alignment horizontal="center" vertical="center"/>
    </xf>
    <xf numFmtId="168" fontId="29" fillId="41" borderId="10" xfId="45" applyNumberFormat="1" applyFont="1" applyFill="1" applyBorder="1" applyAlignment="1">
      <alignment horizontal="center" vertical="center"/>
    </xf>
    <xf numFmtId="168" fontId="40" fillId="24" borderId="10" xfId="0" applyNumberFormat="1" applyFont="1" applyFill="1" applyBorder="1" applyAlignment="1">
      <alignment horizontal="center" vertical="center" wrapText="1"/>
    </xf>
    <xf numFmtId="168" fontId="40" fillId="0" borderId="10" xfId="45" applyNumberFormat="1" applyFont="1" applyFill="1" applyBorder="1" applyAlignment="1">
      <alignment horizontal="center" vertical="center"/>
    </xf>
    <xf numFmtId="168" fontId="39" fillId="24" borderId="10" xfId="0" applyNumberFormat="1" applyFont="1" applyFill="1" applyBorder="1" applyAlignment="1">
      <alignment horizontal="center" vertical="center" wrapText="1"/>
    </xf>
    <xf numFmtId="169" fontId="39" fillId="25" borderId="10" xfId="0" applyNumberFormat="1" applyFont="1" applyFill="1" applyBorder="1" applyAlignment="1">
      <alignment horizontal="center" vertical="center" wrapText="1"/>
    </xf>
    <xf numFmtId="169" fontId="39" fillId="26" borderId="10" xfId="0" applyNumberFormat="1" applyFont="1" applyFill="1" applyBorder="1" applyAlignment="1">
      <alignment horizontal="center" vertical="center" wrapText="1"/>
    </xf>
    <xf numFmtId="169" fontId="39" fillId="27" borderId="10" xfId="0" applyNumberFormat="1" applyFont="1" applyFill="1" applyBorder="1" applyAlignment="1">
      <alignment horizontal="center" vertical="center" wrapText="1"/>
    </xf>
    <xf numFmtId="169" fontId="31" fillId="0" borderId="10" xfId="55" applyNumberFormat="1" applyFont="1" applyBorder="1" applyAlignment="1">
      <alignment horizontal="center" vertical="center"/>
    </xf>
    <xf numFmtId="169" fontId="39" fillId="31" borderId="10" xfId="0" applyNumberFormat="1" applyFont="1" applyFill="1" applyBorder="1" applyAlignment="1">
      <alignment horizontal="center" vertical="center" wrapText="1"/>
    </xf>
    <xf numFmtId="169" fontId="39" fillId="33" borderId="10" xfId="0" applyNumberFormat="1" applyFont="1" applyFill="1" applyBorder="1" applyAlignment="1">
      <alignment horizontal="center" vertical="center" wrapText="1"/>
    </xf>
    <xf numFmtId="169" fontId="31" fillId="35" borderId="10" xfId="55" applyNumberFormat="1" applyFont="1" applyFill="1" applyBorder="1" applyAlignment="1">
      <alignment horizontal="center" vertical="center"/>
    </xf>
    <xf numFmtId="169" fontId="45" fillId="24" borderId="10" xfId="0" applyNumberFormat="1" applyFont="1" applyFill="1" applyBorder="1" applyAlignment="1">
      <alignment horizontal="center" vertical="center" wrapText="1"/>
    </xf>
    <xf numFmtId="169" fontId="31" fillId="24" borderId="10" xfId="0" applyNumberFormat="1" applyFont="1" applyFill="1" applyBorder="1" applyAlignment="1">
      <alignment horizontal="center" vertical="center" wrapText="1"/>
    </xf>
    <xf numFmtId="169" fontId="31" fillId="36" borderId="10" xfId="55" applyNumberFormat="1" applyFont="1" applyFill="1" applyBorder="1" applyAlignment="1">
      <alignment horizontal="center" vertical="center"/>
    </xf>
    <xf numFmtId="169" fontId="40" fillId="24" borderId="10" xfId="0" applyNumberFormat="1" applyFont="1" applyFill="1" applyBorder="1" applyAlignment="1">
      <alignment horizontal="center" vertical="center" wrapText="1"/>
    </xf>
    <xf numFmtId="169" fontId="45" fillId="0" borderId="10" xfId="45" applyNumberFormat="1" applyFont="1" applyFill="1" applyBorder="1" applyAlignment="1">
      <alignment horizontal="center" vertical="center"/>
    </xf>
    <xf numFmtId="169" fontId="29" fillId="0" borderId="10" xfId="45" applyNumberFormat="1" applyFont="1" applyFill="1" applyBorder="1" applyAlignment="1">
      <alignment horizontal="center" vertical="center"/>
    </xf>
    <xf numFmtId="169" fontId="31" fillId="0" borderId="10" xfId="45" applyNumberFormat="1" applyFont="1" applyFill="1" applyBorder="1" applyAlignment="1">
      <alignment horizontal="center" vertical="center"/>
    </xf>
    <xf numFmtId="169" fontId="40" fillId="0" borderId="10" xfId="45" applyNumberFormat="1" applyFont="1" applyFill="1" applyBorder="1" applyAlignment="1">
      <alignment horizontal="center" vertical="center"/>
    </xf>
    <xf numFmtId="169" fontId="39" fillId="0" borderId="10" xfId="0" applyNumberFormat="1" applyFont="1" applyFill="1" applyBorder="1" applyAlignment="1">
      <alignment horizontal="center" vertical="center" wrapText="1"/>
    </xf>
    <xf numFmtId="169" fontId="47" fillId="0" borderId="10" xfId="0" applyNumberFormat="1" applyFont="1" applyFill="1" applyBorder="1" applyAlignment="1">
      <alignment horizontal="center" vertical="center" wrapText="1"/>
    </xf>
    <xf numFmtId="169" fontId="45" fillId="24" borderId="10" xfId="0" applyNumberFormat="1" applyFont="1" applyFill="1" applyBorder="1" applyAlignment="1">
      <alignment vertical="center" wrapText="1"/>
    </xf>
    <xf numFmtId="169" fontId="39" fillId="24" borderId="10" xfId="0" applyNumberFormat="1" applyFont="1" applyFill="1" applyBorder="1" applyAlignment="1">
      <alignment vertical="center" wrapText="1"/>
    </xf>
    <xf numFmtId="170" fontId="9" fillId="0" borderId="0" xfId="37" applyNumberFormat="1" applyFont="1"/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2" xfId="45" applyFont="1" applyFill="1" applyBorder="1" applyAlignment="1">
      <alignment horizontal="center" vertical="center" wrapText="1"/>
    </xf>
    <xf numFmtId="0" fontId="29" fillId="0" borderId="24" xfId="45" applyFont="1" applyFill="1" applyBorder="1" applyAlignment="1">
      <alignment horizontal="center" vertical="center" wrapText="1"/>
    </xf>
    <xf numFmtId="0" fontId="29" fillId="0" borderId="18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168" fontId="29" fillId="0" borderId="11" xfId="45" applyNumberFormat="1" applyFont="1" applyFill="1" applyBorder="1" applyAlignment="1">
      <alignment horizontal="center" vertical="center"/>
    </xf>
    <xf numFmtId="168" fontId="29" fillId="0" borderId="13" xfId="45" applyNumberFormat="1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51" fillId="0" borderId="0" xfId="0" applyFont="1" applyFill="1" applyAlignment="1">
      <alignment horizontal="center"/>
    </xf>
    <xf numFmtId="0" fontId="31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9" fillId="0" borderId="21" xfId="46" applyFont="1" applyFill="1" applyBorder="1" applyAlignment="1">
      <alignment horizontal="center" wrapText="1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0" fontId="9" fillId="0" borderId="0" xfId="37" applyFont="1" applyFill="1" applyBorder="1" applyAlignment="1">
      <alignment horizontal="left" wrapText="1"/>
    </xf>
    <xf numFmtId="169" fontId="29" fillId="0" borderId="11" xfId="45" applyNumberFormat="1" applyFont="1" applyFill="1" applyBorder="1" applyAlignment="1">
      <alignment horizontal="center" vertical="center"/>
    </xf>
    <xf numFmtId="169" fontId="29" fillId="0" borderId="13" xfId="45" applyNumberFormat="1" applyFont="1" applyFill="1" applyBorder="1" applyAlignment="1">
      <alignment horizontal="center" vertical="center"/>
    </xf>
    <xf numFmtId="168" fontId="54" fillId="24" borderId="11" xfId="0" applyNumberFormat="1" applyFont="1" applyFill="1" applyBorder="1" applyAlignment="1">
      <alignment horizontal="center" vertical="center" wrapText="1"/>
    </xf>
    <xf numFmtId="168" fontId="54" fillId="24" borderId="13" xfId="0" applyNumberFormat="1" applyFont="1" applyFill="1" applyBorder="1" applyAlignment="1">
      <alignment horizontal="center" vertical="center" wrapText="1"/>
    </xf>
    <xf numFmtId="168" fontId="31" fillId="24" borderId="11" xfId="0" applyNumberFormat="1" applyFont="1" applyFill="1" applyBorder="1" applyAlignment="1">
      <alignment horizontal="center" vertical="center" wrapText="1"/>
    </xf>
    <xf numFmtId="168" fontId="31" fillId="24" borderId="13" xfId="0" applyNumberFormat="1" applyFont="1" applyFill="1" applyBorder="1" applyAlignment="1">
      <alignment horizontal="center" vertical="center" wrapText="1"/>
    </xf>
    <xf numFmtId="17" fontId="31" fillId="0" borderId="12" xfId="0" applyNumberFormat="1" applyFont="1" applyFill="1" applyBorder="1" applyAlignment="1">
      <alignment horizontal="center" vertical="center" wrapText="1"/>
    </xf>
    <xf numFmtId="169" fontId="31" fillId="24" borderId="11" xfId="0" applyNumberFormat="1" applyFont="1" applyFill="1" applyBorder="1" applyAlignment="1">
      <alignment horizontal="center" vertical="center" wrapText="1"/>
    </xf>
    <xf numFmtId="169" fontId="31" fillId="24" borderId="13" xfId="0" applyNumberFormat="1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1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S214"/>
  <sheetViews>
    <sheetView tabSelected="1" view="pageBreakPreview" topLeftCell="A9" zoomScale="85" zoomScaleSheetLayoutView="85" workbookViewId="0">
      <pane xSplit="4" ySplit="14" topLeftCell="I89" activePane="bottomRight" state="frozen"/>
      <selection activeCell="A9" sqref="A9"/>
      <selection pane="topRight" activeCell="E9" sqref="E9"/>
      <selection pane="bottomLeft" activeCell="A23" sqref="A23"/>
      <selection pane="bottomRight" activeCell="V20" sqref="V20:V213"/>
    </sheetView>
  </sheetViews>
  <sheetFormatPr defaultColWidth="9" defaultRowHeight="15.75"/>
  <cols>
    <col min="1" max="1" width="14.25" style="2" customWidth="1"/>
    <col min="2" max="2" width="44.25" style="2" customWidth="1"/>
    <col min="3" max="3" width="29.5" style="2" customWidth="1"/>
    <col min="4" max="4" width="31.25" style="2" customWidth="1"/>
    <col min="5" max="5" width="7.75" style="2" customWidth="1"/>
    <col min="6" max="6" width="9" style="2" customWidth="1"/>
    <col min="7" max="7" width="7.75" style="2" customWidth="1"/>
    <col min="8" max="8" width="8.5" style="2" customWidth="1"/>
    <col min="9" max="11" width="7.75" style="2" customWidth="1"/>
    <col min="12" max="12" width="8.375" style="2" customWidth="1"/>
    <col min="13" max="13" width="7.75" style="2" customWidth="1"/>
    <col min="14" max="14" width="8.5" style="2" customWidth="1"/>
    <col min="15" max="17" width="7.75" style="2" customWidth="1"/>
    <col min="18" max="18" width="10.375" style="2" customWidth="1"/>
    <col min="19" max="19" width="10.125" style="2" customWidth="1"/>
    <col min="20" max="20" width="10.25" style="2" customWidth="1"/>
    <col min="21" max="21" width="9.625" style="2" customWidth="1"/>
    <col min="22" max="22" width="23.5" style="2" customWidth="1"/>
    <col min="23" max="16384" width="9" style="2"/>
  </cols>
  <sheetData>
    <row r="1" spans="1:45" ht="18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" t="s">
        <v>11</v>
      </c>
      <c r="W1" s="3"/>
      <c r="X1" s="5"/>
      <c r="Z1" s="1"/>
    </row>
    <row r="2" spans="1:45" ht="18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2" t="s">
        <v>0</v>
      </c>
      <c r="W2" s="3"/>
      <c r="X2" s="5"/>
      <c r="Z2" s="1"/>
    </row>
    <row r="3" spans="1:45" ht="18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2" t="s">
        <v>19</v>
      </c>
      <c r="W3" s="3"/>
      <c r="X3" s="5"/>
      <c r="Z3" s="1"/>
    </row>
    <row r="4" spans="1:45" s="8" customFormat="1" ht="40.5" customHeight="1">
      <c r="A4" s="181" t="s">
        <v>18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21"/>
      <c r="X4" s="21"/>
      <c r="Y4" s="21"/>
      <c r="Z4" s="21"/>
      <c r="AA4" s="21"/>
      <c r="AB4" s="21"/>
      <c r="AC4" s="21"/>
    </row>
    <row r="5" spans="1:45" s="4" customFormat="1" ht="18.75">
      <c r="A5" s="182" t="s">
        <v>442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6"/>
      <c r="X5" s="16"/>
      <c r="Y5" s="16"/>
      <c r="Z5" s="16"/>
      <c r="AA5" s="16"/>
      <c r="AB5" s="16"/>
      <c r="AC5" s="16"/>
      <c r="AD5" s="16"/>
    </row>
    <row r="6" spans="1:45" s="4" customFormat="1" ht="18.7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45" s="4" customFormat="1" ht="18.75">
      <c r="A7" s="182" t="s">
        <v>175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6"/>
      <c r="X7" s="16"/>
      <c r="Y7" s="16"/>
      <c r="Z7" s="16"/>
      <c r="AA7" s="16"/>
      <c r="AB7" s="16"/>
      <c r="AC7" s="16"/>
    </row>
    <row r="8" spans="1:45">
      <c r="A8" s="184" t="s">
        <v>14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0"/>
      <c r="X8" s="10"/>
      <c r="Y8" s="10"/>
      <c r="Z8" s="10"/>
      <c r="AA8" s="10"/>
      <c r="AB8" s="10"/>
      <c r="AC8" s="10"/>
    </row>
    <row r="9" spans="1:4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45" ht="18.75">
      <c r="A10" s="183" t="s">
        <v>446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"/>
      <c r="X10" s="18"/>
      <c r="Y10" s="18"/>
      <c r="Z10" s="18"/>
      <c r="AA10" s="18"/>
      <c r="AB10" s="18"/>
      <c r="AC10" s="18"/>
    </row>
    <row r="11" spans="1:45" ht="18.75">
      <c r="AC11" s="12"/>
    </row>
    <row r="12" spans="1:45" ht="21" customHeight="1">
      <c r="A12" s="185" t="s">
        <v>445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7"/>
      <c r="X12" s="7"/>
      <c r="Y12" s="7"/>
      <c r="Z12" s="19"/>
      <c r="AA12" s="19"/>
      <c r="AB12" s="19"/>
      <c r="AC12" s="19"/>
    </row>
    <row r="13" spans="1:45">
      <c r="A13" s="184" t="s">
        <v>20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0"/>
      <c r="X13" s="10"/>
      <c r="Y13" s="10"/>
      <c r="Z13" s="10"/>
      <c r="AA13" s="10"/>
      <c r="AB13" s="10"/>
      <c r="AC13" s="10"/>
    </row>
    <row r="14" spans="1:4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22"/>
      <c r="X14" s="22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3"/>
      <c r="AO14" s="23"/>
      <c r="AP14" s="23"/>
      <c r="AQ14" s="23"/>
      <c r="AR14" s="23"/>
      <c r="AS14" s="23"/>
    </row>
    <row r="15" spans="1:45" ht="22.5" customHeight="1">
      <c r="A15" s="187" t="s">
        <v>13</v>
      </c>
      <c r="B15" s="190" t="s">
        <v>9</v>
      </c>
      <c r="C15" s="190" t="s">
        <v>4</v>
      </c>
      <c r="D15" s="163" t="s">
        <v>17</v>
      </c>
      <c r="E15" s="170" t="s">
        <v>443</v>
      </c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2"/>
      <c r="Q15" s="170" t="s">
        <v>444</v>
      </c>
      <c r="R15" s="171"/>
      <c r="S15" s="171"/>
      <c r="T15" s="171"/>
      <c r="U15" s="172"/>
      <c r="V15" s="191" t="s">
        <v>5</v>
      </c>
      <c r="W15" s="3"/>
      <c r="X15" s="3"/>
    </row>
    <row r="16" spans="1:45" ht="22.5" customHeight="1">
      <c r="A16" s="188"/>
      <c r="B16" s="190"/>
      <c r="C16" s="190"/>
      <c r="D16" s="164"/>
      <c r="E16" s="173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5"/>
      <c r="Q16" s="176"/>
      <c r="R16" s="177"/>
      <c r="S16" s="177"/>
      <c r="T16" s="177"/>
      <c r="U16" s="178"/>
      <c r="V16" s="191"/>
      <c r="W16" s="3"/>
      <c r="X16" s="3"/>
    </row>
    <row r="17" spans="1:24" ht="24" customHeight="1">
      <c r="A17" s="188"/>
      <c r="B17" s="190"/>
      <c r="C17" s="190"/>
      <c r="D17" s="164"/>
      <c r="E17" s="166" t="s">
        <v>6</v>
      </c>
      <c r="F17" s="166"/>
      <c r="G17" s="166"/>
      <c r="H17" s="166"/>
      <c r="I17" s="166"/>
      <c r="J17" s="166"/>
      <c r="K17" s="167" t="s">
        <v>7</v>
      </c>
      <c r="L17" s="168"/>
      <c r="M17" s="168"/>
      <c r="N17" s="168"/>
      <c r="O17" s="168"/>
      <c r="P17" s="169"/>
      <c r="Q17" s="173"/>
      <c r="R17" s="174"/>
      <c r="S17" s="174"/>
      <c r="T17" s="174"/>
      <c r="U17" s="175"/>
      <c r="V17" s="191"/>
      <c r="W17" s="3"/>
      <c r="X17" s="3"/>
    </row>
    <row r="18" spans="1:24" ht="75.75" customHeight="1">
      <c r="A18" s="189"/>
      <c r="B18" s="190"/>
      <c r="C18" s="190"/>
      <c r="D18" s="165"/>
      <c r="E18" s="14" t="s">
        <v>12</v>
      </c>
      <c r="F18" s="13" t="s">
        <v>2</v>
      </c>
      <c r="G18" s="13" t="s">
        <v>3</v>
      </c>
      <c r="H18" s="6" t="s">
        <v>10</v>
      </c>
      <c r="I18" s="13" t="s">
        <v>1</v>
      </c>
      <c r="J18" s="13" t="s">
        <v>8</v>
      </c>
      <c r="K18" s="14" t="s">
        <v>12</v>
      </c>
      <c r="L18" s="13" t="s">
        <v>2</v>
      </c>
      <c r="M18" s="13" t="s">
        <v>3</v>
      </c>
      <c r="N18" s="6" t="s">
        <v>10</v>
      </c>
      <c r="O18" s="13" t="s">
        <v>1</v>
      </c>
      <c r="P18" s="13" t="s">
        <v>8</v>
      </c>
      <c r="Q18" s="13" t="s">
        <v>2</v>
      </c>
      <c r="R18" s="13" t="s">
        <v>3</v>
      </c>
      <c r="S18" s="6" t="s">
        <v>10</v>
      </c>
      <c r="T18" s="13" t="s">
        <v>1</v>
      </c>
      <c r="U18" s="13" t="s">
        <v>8</v>
      </c>
      <c r="V18" s="191"/>
      <c r="W18" s="3"/>
      <c r="X18" s="3"/>
    </row>
    <row r="19" spans="1:24">
      <c r="A19" s="11">
        <v>1</v>
      </c>
      <c r="B19" s="11">
        <f t="shared" ref="B19:V19" si="0">A19+1</f>
        <v>2</v>
      </c>
      <c r="C19" s="11">
        <f t="shared" si="0"/>
        <v>3</v>
      </c>
      <c r="D19" s="24">
        <f t="shared" si="0"/>
        <v>4</v>
      </c>
      <c r="E19" s="97">
        <f t="shared" si="0"/>
        <v>5</v>
      </c>
      <c r="F19" s="24">
        <f t="shared" si="0"/>
        <v>6</v>
      </c>
      <c r="G19" s="24">
        <f t="shared" si="0"/>
        <v>7</v>
      </c>
      <c r="H19" s="24">
        <f t="shared" si="0"/>
        <v>8</v>
      </c>
      <c r="I19" s="24">
        <f t="shared" si="0"/>
        <v>9</v>
      </c>
      <c r="J19" s="24">
        <f t="shared" si="0"/>
        <v>10</v>
      </c>
      <c r="K19" s="24">
        <f t="shared" si="0"/>
        <v>11</v>
      </c>
      <c r="L19" s="24">
        <f t="shared" si="0"/>
        <v>12</v>
      </c>
      <c r="M19" s="11">
        <f t="shared" si="0"/>
        <v>13</v>
      </c>
      <c r="N19" s="11">
        <f t="shared" si="0"/>
        <v>14</v>
      </c>
      <c r="O19" s="11">
        <f t="shared" si="0"/>
        <v>15</v>
      </c>
      <c r="P19" s="11">
        <f t="shared" si="0"/>
        <v>16</v>
      </c>
      <c r="Q19" s="11">
        <f t="shared" si="0"/>
        <v>17</v>
      </c>
      <c r="R19" s="11">
        <f t="shared" si="0"/>
        <v>18</v>
      </c>
      <c r="S19" s="11">
        <f t="shared" si="0"/>
        <v>19</v>
      </c>
      <c r="T19" s="11">
        <f t="shared" si="0"/>
        <v>20</v>
      </c>
      <c r="U19" s="11">
        <f t="shared" si="0"/>
        <v>21</v>
      </c>
      <c r="V19" s="25">
        <f t="shared" si="0"/>
        <v>22</v>
      </c>
      <c r="W19" s="45"/>
      <c r="X19" s="3"/>
    </row>
    <row r="20" spans="1:24" ht="31.5">
      <c r="A20" s="27" t="s">
        <v>176</v>
      </c>
      <c r="B20" s="29" t="s">
        <v>16</v>
      </c>
      <c r="C20" s="28" t="s">
        <v>21</v>
      </c>
      <c r="D20" s="46" t="str">
        <f t="shared" ref="D20" si="1">IF(NOT(SUM(D23:D28)=0),SUM(D23:D28),"нд")</f>
        <v>нд</v>
      </c>
      <c r="E20" s="107" t="str">
        <f t="shared" ref="E20" si="2">IF(NOT(SUM(E23:E28)=0),SUM(E23:E28),"нд")</f>
        <v>нд</v>
      </c>
      <c r="F20" s="107">
        <f t="shared" ref="F20:U20" si="3">SUM(F23:F28)</f>
        <v>7.24</v>
      </c>
      <c r="G20" s="107">
        <f t="shared" si="3"/>
        <v>0</v>
      </c>
      <c r="H20" s="107">
        <f t="shared" si="3"/>
        <v>9.918000000000001</v>
      </c>
      <c r="I20" s="107">
        <f t="shared" si="3"/>
        <v>0</v>
      </c>
      <c r="J20" s="143">
        <f t="shared" si="3"/>
        <v>2</v>
      </c>
      <c r="K20" s="107" t="s">
        <v>22</v>
      </c>
      <c r="L20" s="107">
        <f t="shared" si="3"/>
        <v>7.24</v>
      </c>
      <c r="M20" s="107">
        <f t="shared" si="3"/>
        <v>0</v>
      </c>
      <c r="N20" s="107">
        <f t="shared" si="3"/>
        <v>8.7460000000000004</v>
      </c>
      <c r="O20" s="107">
        <f t="shared" si="3"/>
        <v>0</v>
      </c>
      <c r="P20" s="143">
        <f t="shared" si="3"/>
        <v>3</v>
      </c>
      <c r="Q20" s="107">
        <f t="shared" si="3"/>
        <v>0</v>
      </c>
      <c r="R20" s="107">
        <f t="shared" si="3"/>
        <v>0</v>
      </c>
      <c r="S20" s="107">
        <f t="shared" si="3"/>
        <v>-1.1720000000000004</v>
      </c>
      <c r="T20" s="107">
        <f t="shared" si="3"/>
        <v>0</v>
      </c>
      <c r="U20" s="143">
        <f t="shared" si="3"/>
        <v>1</v>
      </c>
      <c r="V20" s="119" t="s">
        <v>431</v>
      </c>
      <c r="W20" s="162"/>
    </row>
    <row r="21" spans="1:24" ht="15.75" customHeight="1">
      <c r="A21" s="30"/>
      <c r="B21" s="31" t="s">
        <v>27</v>
      </c>
      <c r="C21" s="26" t="s">
        <v>21</v>
      </c>
      <c r="D21" s="49" t="str">
        <f t="shared" ref="D21" si="4">IF(NOT(SUM(D33,D76,D129,D181,D187,D204)=0),SUM(D33,D76,D129,D181,D187,D204),"нд")</f>
        <v>нд</v>
      </c>
      <c r="E21" s="108" t="s">
        <v>22</v>
      </c>
      <c r="F21" s="108">
        <f t="shared" ref="F21:U21" si="5">SUM(F33,F76,F129,F181,F187,F204)</f>
        <v>0.84000000000000008</v>
      </c>
      <c r="G21" s="108">
        <f t="shared" si="5"/>
        <v>0</v>
      </c>
      <c r="H21" s="108">
        <f t="shared" si="5"/>
        <v>8.418000000000001</v>
      </c>
      <c r="I21" s="108">
        <f t="shared" si="5"/>
        <v>0</v>
      </c>
      <c r="J21" s="144">
        <f t="shared" si="5"/>
        <v>1</v>
      </c>
      <c r="K21" s="108" t="s">
        <v>22</v>
      </c>
      <c r="L21" s="108">
        <f t="shared" si="5"/>
        <v>0.84000000000000008</v>
      </c>
      <c r="M21" s="108">
        <f t="shared" si="5"/>
        <v>0</v>
      </c>
      <c r="N21" s="108">
        <f t="shared" si="5"/>
        <v>8.7460000000000004</v>
      </c>
      <c r="O21" s="108">
        <f t="shared" si="5"/>
        <v>0</v>
      </c>
      <c r="P21" s="144">
        <f t="shared" si="5"/>
        <v>2</v>
      </c>
      <c r="Q21" s="108">
        <f t="shared" si="5"/>
        <v>0</v>
      </c>
      <c r="R21" s="108">
        <f t="shared" si="5"/>
        <v>0</v>
      </c>
      <c r="S21" s="108">
        <f t="shared" si="5"/>
        <v>0.32799999999999963</v>
      </c>
      <c r="T21" s="108">
        <f t="shared" si="5"/>
        <v>0</v>
      </c>
      <c r="U21" s="144">
        <f t="shared" si="5"/>
        <v>1</v>
      </c>
      <c r="V21" s="120" t="s">
        <v>431</v>
      </c>
    </row>
    <row r="22" spans="1:24">
      <c r="A22" s="39"/>
      <c r="B22" s="43" t="s">
        <v>72</v>
      </c>
      <c r="C22" s="41" t="s">
        <v>21</v>
      </c>
      <c r="D22" s="48" t="str">
        <f t="shared" ref="D22:E22" si="6">IF(NOT(SUM(D35,D39,D69,D88,D176,D198,D210)=0),SUM(D35,D39,D69,D88,D176,D198,D210),"нд")</f>
        <v>нд</v>
      </c>
      <c r="E22" s="109" t="str">
        <f t="shared" si="6"/>
        <v>нд</v>
      </c>
      <c r="F22" s="109">
        <f t="shared" ref="F22:U22" si="7">SUM(F35,F39,F69,F88,F176,F198,F210)</f>
        <v>6.4</v>
      </c>
      <c r="G22" s="109">
        <f t="shared" si="7"/>
        <v>0</v>
      </c>
      <c r="H22" s="109">
        <f t="shared" si="7"/>
        <v>1.5</v>
      </c>
      <c r="I22" s="109">
        <f t="shared" si="7"/>
        <v>0</v>
      </c>
      <c r="J22" s="145">
        <f t="shared" si="7"/>
        <v>1</v>
      </c>
      <c r="K22" s="109" t="str">
        <f t="shared" ref="K22" si="8">IF(NOT(SUM(K35,K39,K69,K88,K176,K198,K210)=0),SUM(K35,K39,K69,K88,K176,K198,K210),"нд")</f>
        <v>нд</v>
      </c>
      <c r="L22" s="109">
        <f t="shared" si="7"/>
        <v>6.4</v>
      </c>
      <c r="M22" s="109">
        <f t="shared" si="7"/>
        <v>0</v>
      </c>
      <c r="N22" s="109">
        <f t="shared" si="7"/>
        <v>0</v>
      </c>
      <c r="O22" s="109">
        <f t="shared" si="7"/>
        <v>0</v>
      </c>
      <c r="P22" s="145">
        <f t="shared" si="7"/>
        <v>1</v>
      </c>
      <c r="Q22" s="109">
        <f t="shared" si="7"/>
        <v>0</v>
      </c>
      <c r="R22" s="109">
        <f t="shared" si="7"/>
        <v>0</v>
      </c>
      <c r="S22" s="109">
        <f t="shared" si="7"/>
        <v>-1.5</v>
      </c>
      <c r="T22" s="109">
        <f t="shared" si="7"/>
        <v>0</v>
      </c>
      <c r="U22" s="145">
        <f t="shared" si="7"/>
        <v>0</v>
      </c>
      <c r="V22" s="121" t="s">
        <v>431</v>
      </c>
    </row>
    <row r="23" spans="1:24">
      <c r="A23" s="27" t="s">
        <v>177</v>
      </c>
      <c r="B23" s="29" t="s">
        <v>178</v>
      </c>
      <c r="C23" s="28" t="s">
        <v>21</v>
      </c>
      <c r="D23" s="46" t="str">
        <f t="shared" ref="D23:E23" si="9">D30</f>
        <v>нд</v>
      </c>
      <c r="E23" s="107" t="str">
        <f t="shared" si="9"/>
        <v>нд</v>
      </c>
      <c r="F23" s="107">
        <f t="shared" ref="F23:U23" si="10">F30</f>
        <v>0</v>
      </c>
      <c r="G23" s="107">
        <f t="shared" si="10"/>
        <v>0</v>
      </c>
      <c r="H23" s="107">
        <f t="shared" si="10"/>
        <v>0</v>
      </c>
      <c r="I23" s="107">
        <f t="shared" si="10"/>
        <v>0</v>
      </c>
      <c r="J23" s="143">
        <f t="shared" si="10"/>
        <v>0</v>
      </c>
      <c r="K23" s="107" t="str">
        <f t="shared" si="10"/>
        <v>нд</v>
      </c>
      <c r="L23" s="107">
        <f t="shared" si="10"/>
        <v>0</v>
      </c>
      <c r="M23" s="107">
        <f t="shared" si="10"/>
        <v>0</v>
      </c>
      <c r="N23" s="107">
        <f t="shared" si="10"/>
        <v>0</v>
      </c>
      <c r="O23" s="107">
        <f t="shared" si="10"/>
        <v>0</v>
      </c>
      <c r="P23" s="143">
        <f t="shared" si="10"/>
        <v>0</v>
      </c>
      <c r="Q23" s="107">
        <f t="shared" si="10"/>
        <v>0</v>
      </c>
      <c r="R23" s="107">
        <f t="shared" si="10"/>
        <v>0</v>
      </c>
      <c r="S23" s="107">
        <f t="shared" si="10"/>
        <v>0</v>
      </c>
      <c r="T23" s="107">
        <f t="shared" si="10"/>
        <v>0</v>
      </c>
      <c r="U23" s="143">
        <f t="shared" si="10"/>
        <v>0</v>
      </c>
      <c r="V23" s="119" t="str">
        <f>V30</f>
        <v>х</v>
      </c>
    </row>
    <row r="24" spans="1:24" ht="31.5">
      <c r="A24" s="27" t="s">
        <v>179</v>
      </c>
      <c r="B24" s="29" t="s">
        <v>180</v>
      </c>
      <c r="C24" s="28" t="s">
        <v>21</v>
      </c>
      <c r="D24" s="46" t="str">
        <f t="shared" ref="D24:E24" si="11">D71</f>
        <v>нд</v>
      </c>
      <c r="E24" s="107" t="str">
        <f t="shared" si="11"/>
        <v>нд</v>
      </c>
      <c r="F24" s="107">
        <f t="shared" ref="F24:U24" si="12">F71</f>
        <v>7.24</v>
      </c>
      <c r="G24" s="107">
        <f t="shared" si="12"/>
        <v>0</v>
      </c>
      <c r="H24" s="107">
        <f t="shared" si="12"/>
        <v>5.9990000000000006</v>
      </c>
      <c r="I24" s="107">
        <f t="shared" si="12"/>
        <v>0</v>
      </c>
      <c r="J24" s="143">
        <f t="shared" si="12"/>
        <v>0</v>
      </c>
      <c r="K24" s="107" t="str">
        <f t="shared" si="12"/>
        <v>нд</v>
      </c>
      <c r="L24" s="107">
        <f t="shared" si="12"/>
        <v>7.24</v>
      </c>
      <c r="M24" s="107">
        <f t="shared" si="12"/>
        <v>0</v>
      </c>
      <c r="N24" s="107">
        <f t="shared" si="12"/>
        <v>5.798</v>
      </c>
      <c r="O24" s="107">
        <f t="shared" si="12"/>
        <v>0</v>
      </c>
      <c r="P24" s="143">
        <f t="shared" si="12"/>
        <v>0</v>
      </c>
      <c r="Q24" s="107">
        <f t="shared" si="12"/>
        <v>0</v>
      </c>
      <c r="R24" s="107">
        <f t="shared" si="12"/>
        <v>0</v>
      </c>
      <c r="S24" s="107">
        <f t="shared" si="12"/>
        <v>-0.20100000000000029</v>
      </c>
      <c r="T24" s="107">
        <f t="shared" si="12"/>
        <v>0</v>
      </c>
      <c r="U24" s="143">
        <f t="shared" si="12"/>
        <v>0</v>
      </c>
      <c r="V24" s="119" t="str">
        <f>V71</f>
        <v>х</v>
      </c>
    </row>
    <row r="25" spans="1:24" ht="78.75" customHeight="1">
      <c r="A25" s="27" t="s">
        <v>181</v>
      </c>
      <c r="B25" s="29" t="s">
        <v>182</v>
      </c>
      <c r="C25" s="28" t="s">
        <v>21</v>
      </c>
      <c r="D25" s="46" t="str">
        <f t="shared" ref="D25:E25" si="13">D170</f>
        <v>нд</v>
      </c>
      <c r="E25" s="107" t="str">
        <f t="shared" si="13"/>
        <v>нд</v>
      </c>
      <c r="F25" s="107">
        <f t="shared" ref="F25:U25" si="14">F170</f>
        <v>0</v>
      </c>
      <c r="G25" s="107">
        <f t="shared" si="14"/>
        <v>0</v>
      </c>
      <c r="H25" s="107">
        <f t="shared" si="14"/>
        <v>0</v>
      </c>
      <c r="I25" s="107">
        <f t="shared" si="14"/>
        <v>0</v>
      </c>
      <c r="J25" s="143">
        <f t="shared" si="14"/>
        <v>0</v>
      </c>
      <c r="K25" s="107" t="str">
        <f t="shared" si="14"/>
        <v>нд</v>
      </c>
      <c r="L25" s="107">
        <f t="shared" si="14"/>
        <v>0</v>
      </c>
      <c r="M25" s="107">
        <f t="shared" si="14"/>
        <v>0</v>
      </c>
      <c r="N25" s="107">
        <f t="shared" si="14"/>
        <v>0</v>
      </c>
      <c r="O25" s="107">
        <f t="shared" si="14"/>
        <v>0</v>
      </c>
      <c r="P25" s="143">
        <f t="shared" si="14"/>
        <v>0</v>
      </c>
      <c r="Q25" s="107">
        <f t="shared" si="14"/>
        <v>0</v>
      </c>
      <c r="R25" s="107">
        <f t="shared" si="14"/>
        <v>0</v>
      </c>
      <c r="S25" s="107">
        <f t="shared" si="14"/>
        <v>0</v>
      </c>
      <c r="T25" s="107">
        <f t="shared" si="14"/>
        <v>0</v>
      </c>
      <c r="U25" s="143">
        <f t="shared" si="14"/>
        <v>0</v>
      </c>
      <c r="V25" s="119" t="str">
        <f>V170</f>
        <v>х</v>
      </c>
    </row>
    <row r="26" spans="1:24" ht="31.5">
      <c r="A26" s="27" t="s">
        <v>183</v>
      </c>
      <c r="B26" s="29" t="s">
        <v>184</v>
      </c>
      <c r="C26" s="28" t="s">
        <v>21</v>
      </c>
      <c r="D26" s="46" t="str">
        <f t="shared" ref="D26:E26" si="15">D175</f>
        <v>нд</v>
      </c>
      <c r="E26" s="107" t="str">
        <f t="shared" si="15"/>
        <v>нд</v>
      </c>
      <c r="F26" s="107">
        <f t="shared" ref="F26:U26" si="16">F175</f>
        <v>0</v>
      </c>
      <c r="G26" s="107">
        <f t="shared" si="16"/>
        <v>0</v>
      </c>
      <c r="H26" s="107">
        <f t="shared" si="16"/>
        <v>3.919</v>
      </c>
      <c r="I26" s="107">
        <f t="shared" si="16"/>
        <v>0</v>
      </c>
      <c r="J26" s="143">
        <f t="shared" si="16"/>
        <v>0</v>
      </c>
      <c r="K26" s="107" t="s">
        <v>22</v>
      </c>
      <c r="L26" s="107">
        <f t="shared" si="16"/>
        <v>0</v>
      </c>
      <c r="M26" s="107">
        <f t="shared" si="16"/>
        <v>0</v>
      </c>
      <c r="N26" s="107">
        <f t="shared" si="16"/>
        <v>2.948</v>
      </c>
      <c r="O26" s="107">
        <f t="shared" si="16"/>
        <v>0</v>
      </c>
      <c r="P26" s="143">
        <f t="shared" si="16"/>
        <v>2</v>
      </c>
      <c r="Q26" s="107">
        <f t="shared" si="16"/>
        <v>0</v>
      </c>
      <c r="R26" s="107">
        <f t="shared" si="16"/>
        <v>0</v>
      </c>
      <c r="S26" s="107">
        <f t="shared" si="16"/>
        <v>-0.97100000000000009</v>
      </c>
      <c r="T26" s="107">
        <f t="shared" si="16"/>
        <v>0</v>
      </c>
      <c r="U26" s="143">
        <f t="shared" si="16"/>
        <v>2</v>
      </c>
      <c r="V26" s="119" t="str">
        <f>V175</f>
        <v>х</v>
      </c>
    </row>
    <row r="27" spans="1:24" ht="31.5">
      <c r="A27" s="27" t="s">
        <v>185</v>
      </c>
      <c r="B27" s="29" t="s">
        <v>186</v>
      </c>
      <c r="C27" s="28" t="s">
        <v>21</v>
      </c>
      <c r="D27" s="46" t="str">
        <f t="shared" ref="D27:E27" si="17">D183</f>
        <v>нд</v>
      </c>
      <c r="E27" s="107" t="str">
        <f t="shared" si="17"/>
        <v>нд</v>
      </c>
      <c r="F27" s="107">
        <f t="shared" ref="F27:U27" si="18">F183</f>
        <v>0</v>
      </c>
      <c r="G27" s="107">
        <f t="shared" si="18"/>
        <v>0</v>
      </c>
      <c r="H27" s="107">
        <f t="shared" si="18"/>
        <v>0</v>
      </c>
      <c r="I27" s="107">
        <f t="shared" si="18"/>
        <v>0</v>
      </c>
      <c r="J27" s="143">
        <f t="shared" si="18"/>
        <v>0</v>
      </c>
      <c r="K27" s="107" t="str">
        <f t="shared" si="18"/>
        <v>нд</v>
      </c>
      <c r="L27" s="107">
        <f t="shared" si="18"/>
        <v>0</v>
      </c>
      <c r="M27" s="107">
        <f t="shared" si="18"/>
        <v>0</v>
      </c>
      <c r="N27" s="107">
        <f t="shared" si="18"/>
        <v>0</v>
      </c>
      <c r="O27" s="107">
        <f t="shared" si="18"/>
        <v>0</v>
      </c>
      <c r="P27" s="143">
        <f t="shared" si="18"/>
        <v>0</v>
      </c>
      <c r="Q27" s="107">
        <f t="shared" si="18"/>
        <v>0</v>
      </c>
      <c r="R27" s="107">
        <f t="shared" si="18"/>
        <v>0</v>
      </c>
      <c r="S27" s="107">
        <f t="shared" si="18"/>
        <v>0</v>
      </c>
      <c r="T27" s="107">
        <f t="shared" si="18"/>
        <v>0</v>
      </c>
      <c r="U27" s="143">
        <f t="shared" si="18"/>
        <v>0</v>
      </c>
      <c r="V27" s="119" t="str">
        <f>V183</f>
        <v>х</v>
      </c>
    </row>
    <row r="28" spans="1:24">
      <c r="A28" s="27" t="s">
        <v>187</v>
      </c>
      <c r="B28" s="29" t="s">
        <v>188</v>
      </c>
      <c r="C28" s="28" t="s">
        <v>21</v>
      </c>
      <c r="D28" s="46" t="str">
        <f t="shared" ref="D28:E28" si="19">D185</f>
        <v>нд</v>
      </c>
      <c r="E28" s="107" t="str">
        <f t="shared" si="19"/>
        <v>нд</v>
      </c>
      <c r="F28" s="107">
        <f t="shared" ref="F28:U28" si="20">F185</f>
        <v>0</v>
      </c>
      <c r="G28" s="107">
        <f t="shared" si="20"/>
        <v>0</v>
      </c>
      <c r="H28" s="107">
        <f t="shared" si="20"/>
        <v>0</v>
      </c>
      <c r="I28" s="107">
        <f t="shared" si="20"/>
        <v>0</v>
      </c>
      <c r="J28" s="143">
        <f t="shared" si="20"/>
        <v>2</v>
      </c>
      <c r="K28" s="107" t="str">
        <f t="shared" si="20"/>
        <v>нд</v>
      </c>
      <c r="L28" s="107">
        <f t="shared" si="20"/>
        <v>0</v>
      </c>
      <c r="M28" s="107">
        <f t="shared" si="20"/>
        <v>0</v>
      </c>
      <c r="N28" s="107">
        <f t="shared" si="20"/>
        <v>0</v>
      </c>
      <c r="O28" s="107">
        <f t="shared" si="20"/>
        <v>0</v>
      </c>
      <c r="P28" s="143">
        <f t="shared" si="20"/>
        <v>1</v>
      </c>
      <c r="Q28" s="107">
        <f t="shared" si="20"/>
        <v>0</v>
      </c>
      <c r="R28" s="107">
        <f t="shared" si="20"/>
        <v>0</v>
      </c>
      <c r="S28" s="107">
        <f t="shared" si="20"/>
        <v>0</v>
      </c>
      <c r="T28" s="107">
        <f t="shared" si="20"/>
        <v>0</v>
      </c>
      <c r="U28" s="143">
        <f t="shared" si="20"/>
        <v>-1</v>
      </c>
      <c r="V28" s="119" t="str">
        <f>V185</f>
        <v>х</v>
      </c>
    </row>
    <row r="29" spans="1:24">
      <c r="A29" s="50" t="s">
        <v>189</v>
      </c>
      <c r="B29" s="51" t="s">
        <v>190</v>
      </c>
      <c r="C29" s="52" t="s">
        <v>21</v>
      </c>
      <c r="D29" s="82" t="str">
        <f>D20</f>
        <v>нд</v>
      </c>
      <c r="E29" s="110" t="str">
        <f t="shared" ref="E29" si="21">E20</f>
        <v>нд</v>
      </c>
      <c r="F29" s="110">
        <f t="shared" ref="F29:U29" si="22">F20</f>
        <v>7.24</v>
      </c>
      <c r="G29" s="110">
        <f t="shared" si="22"/>
        <v>0</v>
      </c>
      <c r="H29" s="110">
        <f t="shared" si="22"/>
        <v>9.918000000000001</v>
      </c>
      <c r="I29" s="110">
        <f t="shared" si="22"/>
        <v>0</v>
      </c>
      <c r="J29" s="146">
        <f t="shared" si="22"/>
        <v>2</v>
      </c>
      <c r="K29" s="110" t="str">
        <f t="shared" si="22"/>
        <v>нд</v>
      </c>
      <c r="L29" s="110">
        <f t="shared" si="22"/>
        <v>7.24</v>
      </c>
      <c r="M29" s="110">
        <f t="shared" si="22"/>
        <v>0</v>
      </c>
      <c r="N29" s="110">
        <f t="shared" si="22"/>
        <v>8.7460000000000004</v>
      </c>
      <c r="O29" s="110">
        <f t="shared" si="22"/>
        <v>0</v>
      </c>
      <c r="P29" s="146">
        <f t="shared" si="22"/>
        <v>3</v>
      </c>
      <c r="Q29" s="110">
        <f t="shared" si="22"/>
        <v>0</v>
      </c>
      <c r="R29" s="110">
        <f t="shared" si="22"/>
        <v>0</v>
      </c>
      <c r="S29" s="110">
        <f t="shared" si="22"/>
        <v>-1.1720000000000004</v>
      </c>
      <c r="T29" s="110">
        <f t="shared" si="22"/>
        <v>0</v>
      </c>
      <c r="U29" s="146">
        <f t="shared" si="22"/>
        <v>1</v>
      </c>
      <c r="V29" s="122" t="s">
        <v>431</v>
      </c>
    </row>
    <row r="30" spans="1:24" ht="31.5">
      <c r="A30" s="53" t="s">
        <v>23</v>
      </c>
      <c r="B30" s="54" t="s">
        <v>191</v>
      </c>
      <c r="C30" s="55" t="s">
        <v>21</v>
      </c>
      <c r="D30" s="83" t="str">
        <f t="shared" ref="D30:E30" si="23">IF(NOT(SUM(D31,D45,D50,D65)=0),SUM(D31,D45,D50,D65),"нд")</f>
        <v>нд</v>
      </c>
      <c r="E30" s="111" t="str">
        <f t="shared" si="23"/>
        <v>нд</v>
      </c>
      <c r="F30" s="111">
        <f t="shared" ref="F30:U30" si="24">SUM(F31,F45,F50,F65)</f>
        <v>0</v>
      </c>
      <c r="G30" s="111">
        <f t="shared" si="24"/>
        <v>0</v>
      </c>
      <c r="H30" s="111">
        <f t="shared" si="24"/>
        <v>0</v>
      </c>
      <c r="I30" s="111">
        <f t="shared" si="24"/>
        <v>0</v>
      </c>
      <c r="J30" s="147">
        <f t="shared" si="24"/>
        <v>0</v>
      </c>
      <c r="K30" s="111" t="str">
        <f t="shared" ref="K30" si="25">IF(NOT(SUM(K31,K45,K50,K65)=0),SUM(K31,K45,K50,K65),"нд")</f>
        <v>нд</v>
      </c>
      <c r="L30" s="111">
        <f t="shared" si="24"/>
        <v>0</v>
      </c>
      <c r="M30" s="111">
        <f t="shared" si="24"/>
        <v>0</v>
      </c>
      <c r="N30" s="111">
        <f t="shared" si="24"/>
        <v>0</v>
      </c>
      <c r="O30" s="111">
        <f t="shared" si="24"/>
        <v>0</v>
      </c>
      <c r="P30" s="147">
        <f t="shared" si="24"/>
        <v>0</v>
      </c>
      <c r="Q30" s="111">
        <f t="shared" si="24"/>
        <v>0</v>
      </c>
      <c r="R30" s="111">
        <f t="shared" si="24"/>
        <v>0</v>
      </c>
      <c r="S30" s="111">
        <f t="shared" si="24"/>
        <v>0</v>
      </c>
      <c r="T30" s="111">
        <f t="shared" si="24"/>
        <v>0</v>
      </c>
      <c r="U30" s="147">
        <f t="shared" si="24"/>
        <v>0</v>
      </c>
      <c r="V30" s="123" t="s">
        <v>431</v>
      </c>
    </row>
    <row r="31" spans="1:24" ht="47.25">
      <c r="A31" s="56" t="s">
        <v>24</v>
      </c>
      <c r="B31" s="57" t="s">
        <v>192</v>
      </c>
      <c r="C31" s="58" t="s">
        <v>21</v>
      </c>
      <c r="D31" s="84" t="str">
        <f t="shared" ref="D31:E31" si="26">IF(NOT(SUM(D32,D38,D43)=0),SUM(D32,D38,D43),"нд")</f>
        <v>нд</v>
      </c>
      <c r="E31" s="112" t="str">
        <f t="shared" si="26"/>
        <v>нд</v>
      </c>
      <c r="F31" s="112">
        <f t="shared" ref="F31:U31" si="27">SUM(F32,F38,F43)</f>
        <v>0</v>
      </c>
      <c r="G31" s="112">
        <f t="shared" si="27"/>
        <v>0</v>
      </c>
      <c r="H31" s="112">
        <f t="shared" si="27"/>
        <v>0</v>
      </c>
      <c r="I31" s="112">
        <f t="shared" si="27"/>
        <v>0</v>
      </c>
      <c r="J31" s="148">
        <f t="shared" si="27"/>
        <v>0</v>
      </c>
      <c r="K31" s="112" t="str">
        <f t="shared" ref="K31" si="28">IF(NOT(SUM(K32,K38,K43)=0),SUM(K32,K38,K43),"нд")</f>
        <v>нд</v>
      </c>
      <c r="L31" s="112">
        <f t="shared" si="27"/>
        <v>0</v>
      </c>
      <c r="M31" s="112">
        <f t="shared" si="27"/>
        <v>0</v>
      </c>
      <c r="N31" s="112">
        <f t="shared" si="27"/>
        <v>0</v>
      </c>
      <c r="O31" s="112">
        <f t="shared" si="27"/>
        <v>0</v>
      </c>
      <c r="P31" s="148">
        <f t="shared" si="27"/>
        <v>0</v>
      </c>
      <c r="Q31" s="112">
        <f t="shared" si="27"/>
        <v>0</v>
      </c>
      <c r="R31" s="112">
        <f t="shared" si="27"/>
        <v>0</v>
      </c>
      <c r="S31" s="112">
        <f t="shared" si="27"/>
        <v>0</v>
      </c>
      <c r="T31" s="112">
        <f t="shared" si="27"/>
        <v>0</v>
      </c>
      <c r="U31" s="148">
        <f t="shared" si="27"/>
        <v>0</v>
      </c>
      <c r="V31" s="124" t="s">
        <v>431</v>
      </c>
    </row>
    <row r="32" spans="1:24" ht="63">
      <c r="A32" s="59" t="s">
        <v>25</v>
      </c>
      <c r="B32" s="60" t="s">
        <v>193</v>
      </c>
      <c r="C32" s="61" t="s">
        <v>21</v>
      </c>
      <c r="D32" s="85" t="str">
        <f>IF(NOT(SUM(D33,D35)=0),SUM(D33,D35),"нд")</f>
        <v>нд</v>
      </c>
      <c r="E32" s="113" t="str">
        <f t="shared" ref="E32" si="29">IF(NOT(SUM(E33,E35)=0),SUM(E33,E35),"нд")</f>
        <v>нд</v>
      </c>
      <c r="F32" s="113">
        <f t="shared" ref="F32:U32" si="30">SUM(F33,F35)</f>
        <v>0</v>
      </c>
      <c r="G32" s="113">
        <f t="shared" si="30"/>
        <v>0</v>
      </c>
      <c r="H32" s="113">
        <f t="shared" si="30"/>
        <v>0</v>
      </c>
      <c r="I32" s="113">
        <f t="shared" si="30"/>
        <v>0</v>
      </c>
      <c r="J32" s="149">
        <f t="shared" si="30"/>
        <v>0</v>
      </c>
      <c r="K32" s="113" t="str">
        <f t="shared" ref="K32" si="31">IF(NOT(SUM(K33,K35)=0),SUM(K33,K35),"нд")</f>
        <v>нд</v>
      </c>
      <c r="L32" s="113">
        <f t="shared" si="30"/>
        <v>0</v>
      </c>
      <c r="M32" s="113">
        <f t="shared" si="30"/>
        <v>0</v>
      </c>
      <c r="N32" s="113">
        <f t="shared" si="30"/>
        <v>0</v>
      </c>
      <c r="O32" s="113">
        <f t="shared" si="30"/>
        <v>0</v>
      </c>
      <c r="P32" s="149">
        <f t="shared" si="30"/>
        <v>0</v>
      </c>
      <c r="Q32" s="113">
        <f t="shared" si="30"/>
        <v>0</v>
      </c>
      <c r="R32" s="113">
        <f t="shared" si="30"/>
        <v>0</v>
      </c>
      <c r="S32" s="113">
        <f t="shared" si="30"/>
        <v>0</v>
      </c>
      <c r="T32" s="113">
        <f t="shared" si="30"/>
        <v>0</v>
      </c>
      <c r="U32" s="149">
        <f t="shared" si="30"/>
        <v>0</v>
      </c>
      <c r="V32" s="125" t="s">
        <v>431</v>
      </c>
    </row>
    <row r="33" spans="1:22" ht="15.75" customHeight="1">
      <c r="A33" s="30" t="s">
        <v>26</v>
      </c>
      <c r="B33" s="31" t="s">
        <v>27</v>
      </c>
      <c r="C33" s="26" t="s">
        <v>21</v>
      </c>
      <c r="D33" s="49" t="str">
        <f t="shared" ref="D33" si="32">IF(NOT(SUM(D34:D34)=0),SUM(D34:D34),"нд")</f>
        <v>нд</v>
      </c>
      <c r="E33" s="108" t="s">
        <v>22</v>
      </c>
      <c r="F33" s="108">
        <f t="shared" ref="F33:U33" si="33">SUM(F34:F34)</f>
        <v>0</v>
      </c>
      <c r="G33" s="108">
        <f t="shared" si="33"/>
        <v>0</v>
      </c>
      <c r="H33" s="108">
        <f t="shared" si="33"/>
        <v>0</v>
      </c>
      <c r="I33" s="108">
        <f t="shared" si="33"/>
        <v>0</v>
      </c>
      <c r="J33" s="144">
        <f t="shared" si="33"/>
        <v>0</v>
      </c>
      <c r="K33" s="108" t="s">
        <v>22</v>
      </c>
      <c r="L33" s="108">
        <f t="shared" si="33"/>
        <v>0</v>
      </c>
      <c r="M33" s="108">
        <f t="shared" si="33"/>
        <v>0</v>
      </c>
      <c r="N33" s="108">
        <f t="shared" si="33"/>
        <v>0</v>
      </c>
      <c r="O33" s="108">
        <f t="shared" si="33"/>
        <v>0</v>
      </c>
      <c r="P33" s="144">
        <f t="shared" si="33"/>
        <v>0</v>
      </c>
      <c r="Q33" s="108">
        <f t="shared" si="33"/>
        <v>0</v>
      </c>
      <c r="R33" s="108">
        <f t="shared" si="33"/>
        <v>0</v>
      </c>
      <c r="S33" s="108">
        <f t="shared" si="33"/>
        <v>0</v>
      </c>
      <c r="T33" s="108">
        <f t="shared" si="33"/>
        <v>0</v>
      </c>
      <c r="U33" s="144">
        <f t="shared" si="33"/>
        <v>0</v>
      </c>
      <c r="V33" s="120" t="s">
        <v>431</v>
      </c>
    </row>
    <row r="34" spans="1:22" ht="126">
      <c r="A34" s="62" t="s">
        <v>194</v>
      </c>
      <c r="B34" s="63" t="s">
        <v>195</v>
      </c>
      <c r="C34" s="64" t="s">
        <v>196</v>
      </c>
      <c r="D34" s="86" t="s">
        <v>22</v>
      </c>
      <c r="E34" s="135">
        <v>0</v>
      </c>
      <c r="F34" s="135">
        <v>0</v>
      </c>
      <c r="G34" s="135">
        <v>0</v>
      </c>
      <c r="H34" s="135">
        <v>0</v>
      </c>
      <c r="I34" s="135">
        <v>0</v>
      </c>
      <c r="J34" s="150">
        <v>0</v>
      </c>
      <c r="K34" s="135">
        <v>0</v>
      </c>
      <c r="L34" s="136">
        <v>0</v>
      </c>
      <c r="M34" s="136">
        <v>0</v>
      </c>
      <c r="N34" s="136">
        <v>0</v>
      </c>
      <c r="O34" s="136">
        <v>0</v>
      </c>
      <c r="P34" s="154">
        <v>0</v>
      </c>
      <c r="Q34" s="136">
        <f t="shared" ref="Q34" si="34">L34-F34</f>
        <v>0</v>
      </c>
      <c r="R34" s="136">
        <f t="shared" ref="R34" si="35">M34-G34</f>
        <v>0</v>
      </c>
      <c r="S34" s="136">
        <f t="shared" ref="S34" si="36">N34-H34</f>
        <v>0</v>
      </c>
      <c r="T34" s="136">
        <f t="shared" ref="T34" si="37">O34-I34</f>
        <v>0</v>
      </c>
      <c r="U34" s="154">
        <f t="shared" ref="U34" si="38">P34-J34</f>
        <v>0</v>
      </c>
      <c r="V34" s="126" t="s">
        <v>447</v>
      </c>
    </row>
    <row r="35" spans="1:22">
      <c r="A35" s="39" t="s">
        <v>46</v>
      </c>
      <c r="B35" s="43" t="s">
        <v>72</v>
      </c>
      <c r="C35" s="41" t="s">
        <v>21</v>
      </c>
      <c r="D35" s="48" t="str">
        <f t="shared" ref="D35" si="39">IF(NOT(SUM(D36,D37)=0),SUM(D36,D37),"нд")</f>
        <v>нд</v>
      </c>
      <c r="E35" s="109" t="s">
        <v>22</v>
      </c>
      <c r="F35" s="109">
        <f t="shared" ref="F35:U35" si="40">SUM(F36,F37)</f>
        <v>0</v>
      </c>
      <c r="G35" s="109">
        <f t="shared" si="40"/>
        <v>0</v>
      </c>
      <c r="H35" s="109">
        <f t="shared" si="40"/>
        <v>0</v>
      </c>
      <c r="I35" s="109">
        <f t="shared" si="40"/>
        <v>0</v>
      </c>
      <c r="J35" s="145">
        <f t="shared" si="40"/>
        <v>0</v>
      </c>
      <c r="K35" s="109" t="s">
        <v>22</v>
      </c>
      <c r="L35" s="109">
        <f t="shared" si="40"/>
        <v>0</v>
      </c>
      <c r="M35" s="109">
        <f t="shared" si="40"/>
        <v>0</v>
      </c>
      <c r="N35" s="109">
        <f t="shared" si="40"/>
        <v>0</v>
      </c>
      <c r="O35" s="109">
        <f t="shared" si="40"/>
        <v>0</v>
      </c>
      <c r="P35" s="145">
        <f t="shared" si="40"/>
        <v>0</v>
      </c>
      <c r="Q35" s="109">
        <f t="shared" si="40"/>
        <v>0</v>
      </c>
      <c r="R35" s="109">
        <f t="shared" si="40"/>
        <v>0</v>
      </c>
      <c r="S35" s="109">
        <f t="shared" si="40"/>
        <v>0</v>
      </c>
      <c r="T35" s="109">
        <f t="shared" si="40"/>
        <v>0</v>
      </c>
      <c r="U35" s="145">
        <f t="shared" si="40"/>
        <v>0</v>
      </c>
      <c r="V35" s="121" t="s">
        <v>431</v>
      </c>
    </row>
    <row r="36" spans="1:22" ht="31.5">
      <c r="A36" s="33" t="s">
        <v>197</v>
      </c>
      <c r="B36" s="65" t="s">
        <v>165</v>
      </c>
      <c r="C36" s="66" t="s">
        <v>166</v>
      </c>
      <c r="D36" s="87" t="s">
        <v>22</v>
      </c>
      <c r="E36" s="115" t="s">
        <v>22</v>
      </c>
      <c r="F36" s="115">
        <v>0</v>
      </c>
      <c r="G36" s="115">
        <v>0</v>
      </c>
      <c r="H36" s="115">
        <v>0</v>
      </c>
      <c r="I36" s="115">
        <v>0</v>
      </c>
      <c r="J36" s="151">
        <v>0</v>
      </c>
      <c r="K36" s="115" t="s">
        <v>22</v>
      </c>
      <c r="L36" s="137">
        <v>0</v>
      </c>
      <c r="M36" s="137">
        <v>0</v>
      </c>
      <c r="N36" s="137">
        <v>0</v>
      </c>
      <c r="O36" s="137">
        <v>0</v>
      </c>
      <c r="P36" s="155">
        <v>0</v>
      </c>
      <c r="Q36" s="137">
        <f t="shared" ref="Q36:Q37" si="41">L36-F36</f>
        <v>0</v>
      </c>
      <c r="R36" s="137">
        <f t="shared" ref="R36:R37" si="42">M36-G36</f>
        <v>0</v>
      </c>
      <c r="S36" s="137">
        <f t="shared" ref="S36:S37" si="43">N36-H36</f>
        <v>0</v>
      </c>
      <c r="T36" s="137">
        <f t="shared" ref="T36:T37" si="44">O36-I36</f>
        <v>0</v>
      </c>
      <c r="U36" s="155">
        <f t="shared" ref="U36:U37" si="45">P36-J36</f>
        <v>0</v>
      </c>
      <c r="V36" s="127" t="s">
        <v>447</v>
      </c>
    </row>
    <row r="37" spans="1:22" ht="78.75">
      <c r="A37" s="62" t="s">
        <v>198</v>
      </c>
      <c r="B37" s="63" t="s">
        <v>199</v>
      </c>
      <c r="C37" s="64" t="s">
        <v>200</v>
      </c>
      <c r="D37" s="86" t="s">
        <v>22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50">
        <v>0</v>
      </c>
      <c r="K37" s="135">
        <v>0</v>
      </c>
      <c r="L37" s="136">
        <v>0</v>
      </c>
      <c r="M37" s="136">
        <v>0</v>
      </c>
      <c r="N37" s="136">
        <v>0</v>
      </c>
      <c r="O37" s="136">
        <v>0</v>
      </c>
      <c r="P37" s="154">
        <v>0</v>
      </c>
      <c r="Q37" s="136">
        <f t="shared" si="41"/>
        <v>0</v>
      </c>
      <c r="R37" s="136">
        <f t="shared" si="42"/>
        <v>0</v>
      </c>
      <c r="S37" s="136">
        <f t="shared" si="43"/>
        <v>0</v>
      </c>
      <c r="T37" s="136">
        <f t="shared" si="44"/>
        <v>0</v>
      </c>
      <c r="U37" s="154">
        <f t="shared" si="45"/>
        <v>0</v>
      </c>
      <c r="V37" s="127" t="s">
        <v>447</v>
      </c>
    </row>
    <row r="38" spans="1:22" ht="63">
      <c r="A38" s="59" t="s">
        <v>52</v>
      </c>
      <c r="B38" s="60" t="s">
        <v>201</v>
      </c>
      <c r="C38" s="61" t="s">
        <v>21</v>
      </c>
      <c r="D38" s="85" t="str">
        <f t="shared" ref="D38" si="46">IF(NOT(SUM(D39)=0),SUM(D39),"нд")</f>
        <v>нд</v>
      </c>
      <c r="E38" s="113" t="str">
        <f t="shared" ref="E38" si="47">IF(NOT(SUM(E39)=0),SUM(E39),"нд")</f>
        <v>нд</v>
      </c>
      <c r="F38" s="113">
        <f t="shared" ref="F38:U38" si="48">SUM(F39)</f>
        <v>0</v>
      </c>
      <c r="G38" s="113">
        <f t="shared" si="48"/>
        <v>0</v>
      </c>
      <c r="H38" s="113">
        <f t="shared" si="48"/>
        <v>0</v>
      </c>
      <c r="I38" s="113">
        <f t="shared" si="48"/>
        <v>0</v>
      </c>
      <c r="J38" s="149">
        <f t="shared" si="48"/>
        <v>0</v>
      </c>
      <c r="K38" s="113" t="str">
        <f t="shared" ref="K38" si="49">IF(NOT(SUM(K39)=0),SUM(K39),"нд")</f>
        <v>нд</v>
      </c>
      <c r="L38" s="113">
        <f t="shared" si="48"/>
        <v>0</v>
      </c>
      <c r="M38" s="113">
        <f t="shared" si="48"/>
        <v>0</v>
      </c>
      <c r="N38" s="113">
        <f t="shared" si="48"/>
        <v>0</v>
      </c>
      <c r="O38" s="113">
        <f t="shared" si="48"/>
        <v>0</v>
      </c>
      <c r="P38" s="149">
        <f t="shared" si="48"/>
        <v>0</v>
      </c>
      <c r="Q38" s="113">
        <f t="shared" si="48"/>
        <v>0</v>
      </c>
      <c r="R38" s="113">
        <f t="shared" si="48"/>
        <v>0</v>
      </c>
      <c r="S38" s="113">
        <f t="shared" si="48"/>
        <v>0</v>
      </c>
      <c r="T38" s="113">
        <f t="shared" si="48"/>
        <v>0</v>
      </c>
      <c r="U38" s="149">
        <f t="shared" si="48"/>
        <v>0</v>
      </c>
      <c r="V38" s="125" t="s">
        <v>431</v>
      </c>
    </row>
    <row r="39" spans="1:22">
      <c r="A39" s="39" t="s">
        <v>202</v>
      </c>
      <c r="B39" s="43" t="s">
        <v>72</v>
      </c>
      <c r="C39" s="41" t="s">
        <v>21</v>
      </c>
      <c r="D39" s="48" t="str">
        <f t="shared" ref="D39" si="50">IF(NOT(SUM(D40:D42)=0),SUM(D40:D42),"нд")</f>
        <v>нд</v>
      </c>
      <c r="E39" s="109" t="s">
        <v>22</v>
      </c>
      <c r="F39" s="109">
        <f t="shared" ref="F39:U39" si="51">SUM(F40:F42)</f>
        <v>0</v>
      </c>
      <c r="G39" s="109">
        <f t="shared" si="51"/>
        <v>0</v>
      </c>
      <c r="H39" s="109">
        <f t="shared" si="51"/>
        <v>0</v>
      </c>
      <c r="I39" s="109">
        <f t="shared" si="51"/>
        <v>0</v>
      </c>
      <c r="J39" s="145">
        <f t="shared" si="51"/>
        <v>0</v>
      </c>
      <c r="K39" s="109" t="s">
        <v>22</v>
      </c>
      <c r="L39" s="109">
        <f t="shared" si="51"/>
        <v>0</v>
      </c>
      <c r="M39" s="109">
        <f t="shared" si="51"/>
        <v>0</v>
      </c>
      <c r="N39" s="109">
        <f t="shared" si="51"/>
        <v>0</v>
      </c>
      <c r="O39" s="109">
        <f t="shared" si="51"/>
        <v>0</v>
      </c>
      <c r="P39" s="145">
        <f t="shared" si="51"/>
        <v>0</v>
      </c>
      <c r="Q39" s="109">
        <f t="shared" si="51"/>
        <v>0</v>
      </c>
      <c r="R39" s="109">
        <f t="shared" si="51"/>
        <v>0</v>
      </c>
      <c r="S39" s="109">
        <f t="shared" si="51"/>
        <v>0</v>
      </c>
      <c r="T39" s="109">
        <f t="shared" si="51"/>
        <v>0</v>
      </c>
      <c r="U39" s="145">
        <f t="shared" si="51"/>
        <v>0</v>
      </c>
      <c r="V39" s="121" t="s">
        <v>431</v>
      </c>
    </row>
    <row r="40" spans="1:22" ht="31.5">
      <c r="A40" s="33" t="s">
        <v>203</v>
      </c>
      <c r="B40" s="65" t="s">
        <v>167</v>
      </c>
      <c r="C40" s="66" t="s">
        <v>168</v>
      </c>
      <c r="D40" s="87" t="s">
        <v>22</v>
      </c>
      <c r="E40" s="115" t="s">
        <v>22</v>
      </c>
      <c r="F40" s="115">
        <v>0</v>
      </c>
      <c r="G40" s="115">
        <v>0</v>
      </c>
      <c r="H40" s="115">
        <v>0</v>
      </c>
      <c r="I40" s="115">
        <v>0</v>
      </c>
      <c r="J40" s="151">
        <v>0</v>
      </c>
      <c r="K40" s="115" t="s">
        <v>22</v>
      </c>
      <c r="L40" s="137">
        <v>0</v>
      </c>
      <c r="M40" s="137">
        <v>0</v>
      </c>
      <c r="N40" s="137">
        <v>0</v>
      </c>
      <c r="O40" s="137">
        <v>0</v>
      </c>
      <c r="P40" s="155">
        <v>0</v>
      </c>
      <c r="Q40" s="137">
        <f t="shared" ref="Q40:Q42" si="52">L40-F40</f>
        <v>0</v>
      </c>
      <c r="R40" s="137">
        <f t="shared" ref="R40:R42" si="53">M40-G40</f>
        <v>0</v>
      </c>
      <c r="S40" s="137">
        <f t="shared" ref="S40:S42" si="54">N40-H40</f>
        <v>0</v>
      </c>
      <c r="T40" s="137">
        <f t="shared" ref="T40:T42" si="55">O40-I40</f>
        <v>0</v>
      </c>
      <c r="U40" s="155">
        <f t="shared" ref="U40:U42" si="56">P40-J40</f>
        <v>0</v>
      </c>
      <c r="V40" s="127" t="s">
        <v>447</v>
      </c>
    </row>
    <row r="41" spans="1:22" ht="110.25">
      <c r="A41" s="33" t="s">
        <v>204</v>
      </c>
      <c r="B41" s="65" t="s">
        <v>205</v>
      </c>
      <c r="C41" s="66" t="s">
        <v>206</v>
      </c>
      <c r="D41" s="118" t="s">
        <v>22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51">
        <v>0</v>
      </c>
      <c r="K41" s="115" t="s">
        <v>22</v>
      </c>
      <c r="L41" s="138">
        <v>0</v>
      </c>
      <c r="M41" s="138">
        <v>0</v>
      </c>
      <c r="N41" s="138">
        <v>0</v>
      </c>
      <c r="O41" s="138">
        <v>0</v>
      </c>
      <c r="P41" s="156">
        <v>0</v>
      </c>
      <c r="Q41" s="138">
        <f t="shared" si="52"/>
        <v>0</v>
      </c>
      <c r="R41" s="138">
        <f t="shared" si="53"/>
        <v>0</v>
      </c>
      <c r="S41" s="138">
        <f t="shared" si="54"/>
        <v>0</v>
      </c>
      <c r="T41" s="138">
        <f t="shared" si="55"/>
        <v>0</v>
      </c>
      <c r="U41" s="156">
        <f t="shared" si="56"/>
        <v>0</v>
      </c>
      <c r="V41" s="127" t="s">
        <v>447</v>
      </c>
    </row>
    <row r="42" spans="1:22" ht="63">
      <c r="A42" s="33" t="s">
        <v>207</v>
      </c>
      <c r="B42" s="65" t="s">
        <v>208</v>
      </c>
      <c r="C42" s="66" t="s">
        <v>209</v>
      </c>
      <c r="D42" s="118" t="s">
        <v>22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51">
        <v>0</v>
      </c>
      <c r="K42" s="115" t="s">
        <v>22</v>
      </c>
      <c r="L42" s="138">
        <v>0</v>
      </c>
      <c r="M42" s="138">
        <v>0</v>
      </c>
      <c r="N42" s="138">
        <v>0</v>
      </c>
      <c r="O42" s="138">
        <v>0</v>
      </c>
      <c r="P42" s="156">
        <v>0</v>
      </c>
      <c r="Q42" s="138">
        <f t="shared" si="52"/>
        <v>0</v>
      </c>
      <c r="R42" s="138">
        <f t="shared" si="53"/>
        <v>0</v>
      </c>
      <c r="S42" s="138">
        <f t="shared" si="54"/>
        <v>0</v>
      </c>
      <c r="T42" s="138">
        <f t="shared" si="55"/>
        <v>0</v>
      </c>
      <c r="U42" s="156">
        <f t="shared" si="56"/>
        <v>0</v>
      </c>
      <c r="V42" s="127" t="s">
        <v>447</v>
      </c>
    </row>
    <row r="43" spans="1:22" ht="47.25">
      <c r="A43" s="59" t="s">
        <v>210</v>
      </c>
      <c r="B43" s="60" t="s">
        <v>211</v>
      </c>
      <c r="C43" s="61" t="s">
        <v>21</v>
      </c>
      <c r="D43" s="85" t="str">
        <f t="shared" ref="D43" si="57">IF(NOT(SUM(D44)=0),SUM(D44),"нд")</f>
        <v>нд</v>
      </c>
      <c r="E43" s="113" t="str">
        <f t="shared" ref="E43" si="58">IF(NOT(SUM(E44)=0),SUM(E44),"нд")</f>
        <v>нд</v>
      </c>
      <c r="F43" s="113">
        <f t="shared" ref="F43:U43" si="59">SUM(F44)</f>
        <v>0</v>
      </c>
      <c r="G43" s="113">
        <f t="shared" si="59"/>
        <v>0</v>
      </c>
      <c r="H43" s="113">
        <f t="shared" si="59"/>
        <v>0</v>
      </c>
      <c r="I43" s="113">
        <f t="shared" si="59"/>
        <v>0</v>
      </c>
      <c r="J43" s="149">
        <f t="shared" si="59"/>
        <v>0</v>
      </c>
      <c r="K43" s="113" t="str">
        <f t="shared" ref="K43" si="60">IF(NOT(SUM(K44)=0),SUM(K44),"нд")</f>
        <v>нд</v>
      </c>
      <c r="L43" s="113">
        <f t="shared" si="59"/>
        <v>0</v>
      </c>
      <c r="M43" s="113">
        <f t="shared" si="59"/>
        <v>0</v>
      </c>
      <c r="N43" s="113">
        <f t="shared" si="59"/>
        <v>0</v>
      </c>
      <c r="O43" s="113">
        <f t="shared" si="59"/>
        <v>0</v>
      </c>
      <c r="P43" s="149">
        <f t="shared" si="59"/>
        <v>0</v>
      </c>
      <c r="Q43" s="113">
        <f t="shared" si="59"/>
        <v>0</v>
      </c>
      <c r="R43" s="113">
        <f t="shared" si="59"/>
        <v>0</v>
      </c>
      <c r="S43" s="113">
        <f t="shared" si="59"/>
        <v>0</v>
      </c>
      <c r="T43" s="113">
        <f t="shared" si="59"/>
        <v>0</v>
      </c>
      <c r="U43" s="149">
        <f t="shared" si="59"/>
        <v>0</v>
      </c>
      <c r="V43" s="125" t="s">
        <v>431</v>
      </c>
    </row>
    <row r="44" spans="1:22">
      <c r="A44" s="50" t="s">
        <v>22</v>
      </c>
      <c r="B44" s="50" t="s">
        <v>22</v>
      </c>
      <c r="C44" s="50" t="s">
        <v>22</v>
      </c>
      <c r="D44" s="88" t="s">
        <v>22</v>
      </c>
      <c r="E44" s="115" t="s">
        <v>22</v>
      </c>
      <c r="F44" s="115">
        <v>0</v>
      </c>
      <c r="G44" s="115">
        <v>0</v>
      </c>
      <c r="H44" s="115">
        <v>0</v>
      </c>
      <c r="I44" s="115">
        <v>0</v>
      </c>
      <c r="J44" s="151">
        <v>0</v>
      </c>
      <c r="K44" s="115" t="s">
        <v>22</v>
      </c>
      <c r="L44" s="137">
        <v>0</v>
      </c>
      <c r="M44" s="137">
        <v>0</v>
      </c>
      <c r="N44" s="137">
        <v>0</v>
      </c>
      <c r="O44" s="137">
        <v>0</v>
      </c>
      <c r="P44" s="155">
        <v>0</v>
      </c>
      <c r="Q44" s="137">
        <f t="shared" ref="Q44" si="61">L44-F44</f>
        <v>0</v>
      </c>
      <c r="R44" s="137">
        <f t="shared" ref="R44" si="62">M44-G44</f>
        <v>0</v>
      </c>
      <c r="S44" s="137">
        <f t="shared" ref="S44" si="63">N44-H44</f>
        <v>0</v>
      </c>
      <c r="T44" s="137">
        <f t="shared" ref="T44" si="64">O44-I44</f>
        <v>0</v>
      </c>
      <c r="U44" s="155">
        <f t="shared" ref="U44" si="65">P44-J44</f>
        <v>0</v>
      </c>
      <c r="V44" s="127" t="s">
        <v>447</v>
      </c>
    </row>
    <row r="45" spans="1:22" ht="47.25">
      <c r="A45" s="56" t="s">
        <v>212</v>
      </c>
      <c r="B45" s="57" t="s">
        <v>213</v>
      </c>
      <c r="C45" s="58" t="s">
        <v>21</v>
      </c>
      <c r="D45" s="84" t="str">
        <f t="shared" ref="D45:E45" si="66">IF(NOT(SUM(D46,D48)=0),SUM(D46,D48),"нд")</f>
        <v>нд</v>
      </c>
      <c r="E45" s="112" t="str">
        <f t="shared" si="66"/>
        <v>нд</v>
      </c>
      <c r="F45" s="112">
        <f t="shared" ref="F45:U45" si="67">SUM(F46,F48)</f>
        <v>0</v>
      </c>
      <c r="G45" s="112">
        <f t="shared" si="67"/>
        <v>0</v>
      </c>
      <c r="H45" s="112">
        <f t="shared" si="67"/>
        <v>0</v>
      </c>
      <c r="I45" s="112">
        <f t="shared" si="67"/>
        <v>0</v>
      </c>
      <c r="J45" s="148">
        <f t="shared" si="67"/>
        <v>0</v>
      </c>
      <c r="K45" s="112" t="str">
        <f t="shared" ref="K45" si="68">IF(NOT(SUM(K46,K48)=0),SUM(K46,K48),"нд")</f>
        <v>нд</v>
      </c>
      <c r="L45" s="112">
        <f t="shared" si="67"/>
        <v>0</v>
      </c>
      <c r="M45" s="112">
        <f t="shared" si="67"/>
        <v>0</v>
      </c>
      <c r="N45" s="112">
        <f t="shared" si="67"/>
        <v>0</v>
      </c>
      <c r="O45" s="112">
        <f t="shared" si="67"/>
        <v>0</v>
      </c>
      <c r="P45" s="148">
        <f t="shared" si="67"/>
        <v>0</v>
      </c>
      <c r="Q45" s="112">
        <f t="shared" si="67"/>
        <v>0</v>
      </c>
      <c r="R45" s="112">
        <f t="shared" si="67"/>
        <v>0</v>
      </c>
      <c r="S45" s="112">
        <f t="shared" si="67"/>
        <v>0</v>
      </c>
      <c r="T45" s="112">
        <f t="shared" si="67"/>
        <v>0</v>
      </c>
      <c r="U45" s="148">
        <f t="shared" si="67"/>
        <v>0</v>
      </c>
      <c r="V45" s="124" t="s">
        <v>431</v>
      </c>
    </row>
    <row r="46" spans="1:22" ht="63">
      <c r="A46" s="59" t="s">
        <v>214</v>
      </c>
      <c r="B46" s="60" t="s">
        <v>215</v>
      </c>
      <c r="C46" s="61" t="s">
        <v>21</v>
      </c>
      <c r="D46" s="85" t="str">
        <f t="shared" ref="D46:E46" si="69">IF(NOT(SUM(D47)=0),SUM(D47),"нд")</f>
        <v>нд</v>
      </c>
      <c r="E46" s="113" t="str">
        <f t="shared" si="69"/>
        <v>нд</v>
      </c>
      <c r="F46" s="113">
        <f t="shared" ref="F46:U46" si="70">SUM(F47)</f>
        <v>0</v>
      </c>
      <c r="G46" s="113">
        <f t="shared" si="70"/>
        <v>0</v>
      </c>
      <c r="H46" s="113">
        <f t="shared" si="70"/>
        <v>0</v>
      </c>
      <c r="I46" s="113">
        <f t="shared" si="70"/>
        <v>0</v>
      </c>
      <c r="J46" s="149">
        <f t="shared" si="70"/>
        <v>0</v>
      </c>
      <c r="K46" s="113" t="str">
        <f t="shared" ref="K46" si="71">IF(NOT(SUM(K47)=0),SUM(K47),"нд")</f>
        <v>нд</v>
      </c>
      <c r="L46" s="113">
        <f t="shared" si="70"/>
        <v>0</v>
      </c>
      <c r="M46" s="113">
        <f t="shared" si="70"/>
        <v>0</v>
      </c>
      <c r="N46" s="113">
        <f t="shared" si="70"/>
        <v>0</v>
      </c>
      <c r="O46" s="113">
        <f t="shared" si="70"/>
        <v>0</v>
      </c>
      <c r="P46" s="149">
        <f t="shared" si="70"/>
        <v>0</v>
      </c>
      <c r="Q46" s="113">
        <f t="shared" si="70"/>
        <v>0</v>
      </c>
      <c r="R46" s="113">
        <f t="shared" si="70"/>
        <v>0</v>
      </c>
      <c r="S46" s="113">
        <f t="shared" si="70"/>
        <v>0</v>
      </c>
      <c r="T46" s="113">
        <f t="shared" si="70"/>
        <v>0</v>
      </c>
      <c r="U46" s="149">
        <f t="shared" si="70"/>
        <v>0</v>
      </c>
      <c r="V46" s="125" t="s">
        <v>431</v>
      </c>
    </row>
    <row r="47" spans="1:22">
      <c r="A47" s="50" t="s">
        <v>22</v>
      </c>
      <c r="B47" s="50" t="s">
        <v>22</v>
      </c>
      <c r="C47" s="50" t="s">
        <v>22</v>
      </c>
      <c r="D47" s="88" t="s">
        <v>22</v>
      </c>
      <c r="E47" s="115" t="s">
        <v>22</v>
      </c>
      <c r="F47" s="115">
        <v>0</v>
      </c>
      <c r="G47" s="115">
        <v>0</v>
      </c>
      <c r="H47" s="115">
        <v>0</v>
      </c>
      <c r="I47" s="115">
        <v>0</v>
      </c>
      <c r="J47" s="151">
        <v>0</v>
      </c>
      <c r="K47" s="115" t="s">
        <v>22</v>
      </c>
      <c r="L47" s="137">
        <v>0</v>
      </c>
      <c r="M47" s="137">
        <v>0</v>
      </c>
      <c r="N47" s="137">
        <v>0</v>
      </c>
      <c r="O47" s="137">
        <v>0</v>
      </c>
      <c r="P47" s="155">
        <v>0</v>
      </c>
      <c r="Q47" s="137">
        <f t="shared" ref="Q47" si="72">L47-F47</f>
        <v>0</v>
      </c>
      <c r="R47" s="137">
        <f t="shared" ref="R47" si="73">M47-G47</f>
        <v>0</v>
      </c>
      <c r="S47" s="137">
        <f t="shared" ref="S47" si="74">N47-H47</f>
        <v>0</v>
      </c>
      <c r="T47" s="137">
        <f t="shared" ref="T47" si="75">O47-I47</f>
        <v>0</v>
      </c>
      <c r="U47" s="155">
        <f t="shared" ref="U47" si="76">P47-J47</f>
        <v>0</v>
      </c>
      <c r="V47" s="127" t="s">
        <v>447</v>
      </c>
    </row>
    <row r="48" spans="1:22" ht="47.25">
      <c r="A48" s="59" t="s">
        <v>216</v>
      </c>
      <c r="B48" s="60" t="s">
        <v>217</v>
      </c>
      <c r="C48" s="61" t="s">
        <v>21</v>
      </c>
      <c r="D48" s="85" t="str">
        <f t="shared" ref="D48" si="77">IF(NOT(SUM(D49)=0),SUM(D49),"нд")</f>
        <v>нд</v>
      </c>
      <c r="E48" s="113" t="str">
        <f t="shared" ref="E48" si="78">IF(NOT(SUM(E49)=0),SUM(E49),"нд")</f>
        <v>нд</v>
      </c>
      <c r="F48" s="113">
        <f t="shared" ref="F48:U48" si="79">SUM(F49)</f>
        <v>0</v>
      </c>
      <c r="G48" s="113">
        <f t="shared" si="79"/>
        <v>0</v>
      </c>
      <c r="H48" s="113">
        <f t="shared" si="79"/>
        <v>0</v>
      </c>
      <c r="I48" s="113">
        <f t="shared" si="79"/>
        <v>0</v>
      </c>
      <c r="J48" s="149">
        <f t="shared" si="79"/>
        <v>0</v>
      </c>
      <c r="K48" s="113" t="str">
        <f t="shared" ref="K48" si="80">IF(NOT(SUM(K49)=0),SUM(K49),"нд")</f>
        <v>нд</v>
      </c>
      <c r="L48" s="113">
        <f t="shared" si="79"/>
        <v>0</v>
      </c>
      <c r="M48" s="113">
        <f t="shared" si="79"/>
        <v>0</v>
      </c>
      <c r="N48" s="113">
        <f t="shared" si="79"/>
        <v>0</v>
      </c>
      <c r="O48" s="113">
        <f t="shared" si="79"/>
        <v>0</v>
      </c>
      <c r="P48" s="149">
        <f t="shared" si="79"/>
        <v>0</v>
      </c>
      <c r="Q48" s="113">
        <f t="shared" si="79"/>
        <v>0</v>
      </c>
      <c r="R48" s="113">
        <f t="shared" si="79"/>
        <v>0</v>
      </c>
      <c r="S48" s="113">
        <f t="shared" si="79"/>
        <v>0</v>
      </c>
      <c r="T48" s="113">
        <f t="shared" si="79"/>
        <v>0</v>
      </c>
      <c r="U48" s="149">
        <f t="shared" si="79"/>
        <v>0</v>
      </c>
      <c r="V48" s="125" t="s">
        <v>431</v>
      </c>
    </row>
    <row r="49" spans="1:22">
      <c r="A49" s="50" t="s">
        <v>22</v>
      </c>
      <c r="B49" s="50" t="s">
        <v>22</v>
      </c>
      <c r="C49" s="50" t="s">
        <v>22</v>
      </c>
      <c r="D49" s="88" t="s">
        <v>22</v>
      </c>
      <c r="E49" s="115" t="s">
        <v>22</v>
      </c>
      <c r="F49" s="115">
        <v>0</v>
      </c>
      <c r="G49" s="115">
        <v>0</v>
      </c>
      <c r="H49" s="115">
        <v>0</v>
      </c>
      <c r="I49" s="115">
        <v>0</v>
      </c>
      <c r="J49" s="151">
        <v>0</v>
      </c>
      <c r="K49" s="115" t="s">
        <v>22</v>
      </c>
      <c r="L49" s="137">
        <v>0</v>
      </c>
      <c r="M49" s="137">
        <v>0</v>
      </c>
      <c r="N49" s="137">
        <v>0</v>
      </c>
      <c r="O49" s="137">
        <v>0</v>
      </c>
      <c r="P49" s="155">
        <v>0</v>
      </c>
      <c r="Q49" s="137">
        <f t="shared" ref="Q49" si="81">L49-F49</f>
        <v>0</v>
      </c>
      <c r="R49" s="137">
        <f t="shared" ref="R49" si="82">M49-G49</f>
        <v>0</v>
      </c>
      <c r="S49" s="137">
        <f t="shared" ref="S49" si="83">N49-H49</f>
        <v>0</v>
      </c>
      <c r="T49" s="137">
        <f t="shared" ref="T49" si="84">O49-I49</f>
        <v>0</v>
      </c>
      <c r="U49" s="155">
        <f t="shared" ref="U49" si="85">P49-J49</f>
        <v>0</v>
      </c>
      <c r="V49" s="127" t="s">
        <v>447</v>
      </c>
    </row>
    <row r="50" spans="1:22" ht="47.25">
      <c r="A50" s="56" t="s">
        <v>218</v>
      </c>
      <c r="B50" s="57" t="s">
        <v>219</v>
      </c>
      <c r="C50" s="58" t="s">
        <v>21</v>
      </c>
      <c r="D50" s="84" t="str">
        <f t="shared" ref="D50:E50" si="86">IF(NOT(SUM(D51,D58)=0),SUM(D51,D58),"нд")</f>
        <v>нд</v>
      </c>
      <c r="E50" s="112" t="str">
        <f t="shared" si="86"/>
        <v>нд</v>
      </c>
      <c r="F50" s="112">
        <f t="shared" ref="F50:U50" si="87">SUM(F51,F58)</f>
        <v>0</v>
      </c>
      <c r="G50" s="112">
        <f t="shared" si="87"/>
        <v>0</v>
      </c>
      <c r="H50" s="112">
        <f t="shared" si="87"/>
        <v>0</v>
      </c>
      <c r="I50" s="112">
        <f t="shared" si="87"/>
        <v>0</v>
      </c>
      <c r="J50" s="148">
        <f t="shared" si="87"/>
        <v>0</v>
      </c>
      <c r="K50" s="112" t="str">
        <f t="shared" ref="K50" si="88">IF(NOT(SUM(K51,K58)=0),SUM(K51,K58),"нд")</f>
        <v>нд</v>
      </c>
      <c r="L50" s="112">
        <f t="shared" si="87"/>
        <v>0</v>
      </c>
      <c r="M50" s="112">
        <f t="shared" si="87"/>
        <v>0</v>
      </c>
      <c r="N50" s="112">
        <f t="shared" si="87"/>
        <v>0</v>
      </c>
      <c r="O50" s="112">
        <f t="shared" si="87"/>
        <v>0</v>
      </c>
      <c r="P50" s="148">
        <f t="shared" si="87"/>
        <v>0</v>
      </c>
      <c r="Q50" s="112">
        <f t="shared" si="87"/>
        <v>0</v>
      </c>
      <c r="R50" s="112">
        <f t="shared" si="87"/>
        <v>0</v>
      </c>
      <c r="S50" s="112">
        <f t="shared" si="87"/>
        <v>0</v>
      </c>
      <c r="T50" s="112">
        <f t="shared" si="87"/>
        <v>0</v>
      </c>
      <c r="U50" s="148">
        <f t="shared" si="87"/>
        <v>0</v>
      </c>
      <c r="V50" s="124" t="s">
        <v>431</v>
      </c>
    </row>
    <row r="51" spans="1:22" ht="31.5">
      <c r="A51" s="59" t="s">
        <v>220</v>
      </c>
      <c r="B51" s="60" t="s">
        <v>221</v>
      </c>
      <c r="C51" s="61" t="s">
        <v>21</v>
      </c>
      <c r="D51" s="85" t="str">
        <f t="shared" ref="D51:E51" si="89">IF(NOT(SUM(D52,D54,D56)=0),SUM(D52,D54,D56),"нд")</f>
        <v>нд</v>
      </c>
      <c r="E51" s="113" t="str">
        <f t="shared" si="89"/>
        <v>нд</v>
      </c>
      <c r="F51" s="113">
        <f t="shared" ref="F51:U51" si="90">SUM(F52,F54,F56)</f>
        <v>0</v>
      </c>
      <c r="G51" s="113">
        <f t="shared" si="90"/>
        <v>0</v>
      </c>
      <c r="H51" s="113">
        <f t="shared" si="90"/>
        <v>0</v>
      </c>
      <c r="I51" s="113">
        <f t="shared" si="90"/>
        <v>0</v>
      </c>
      <c r="J51" s="149">
        <f t="shared" si="90"/>
        <v>0</v>
      </c>
      <c r="K51" s="113" t="str">
        <f t="shared" ref="K51" si="91">IF(NOT(SUM(K52,K54,K56)=0),SUM(K52,K54,K56),"нд")</f>
        <v>нд</v>
      </c>
      <c r="L51" s="113">
        <f t="shared" si="90"/>
        <v>0</v>
      </c>
      <c r="M51" s="113">
        <f t="shared" si="90"/>
        <v>0</v>
      </c>
      <c r="N51" s="113">
        <f t="shared" si="90"/>
        <v>0</v>
      </c>
      <c r="O51" s="113">
        <f t="shared" si="90"/>
        <v>0</v>
      </c>
      <c r="P51" s="149">
        <f t="shared" si="90"/>
        <v>0</v>
      </c>
      <c r="Q51" s="113">
        <f t="shared" si="90"/>
        <v>0</v>
      </c>
      <c r="R51" s="113">
        <f t="shared" si="90"/>
        <v>0</v>
      </c>
      <c r="S51" s="113">
        <f t="shared" si="90"/>
        <v>0</v>
      </c>
      <c r="T51" s="113">
        <f t="shared" si="90"/>
        <v>0</v>
      </c>
      <c r="U51" s="149">
        <f t="shared" si="90"/>
        <v>0</v>
      </c>
      <c r="V51" s="125" t="s">
        <v>431</v>
      </c>
    </row>
    <row r="52" spans="1:22" ht="94.5">
      <c r="A52" s="68" t="s">
        <v>222</v>
      </c>
      <c r="B52" s="69" t="s">
        <v>223</v>
      </c>
      <c r="C52" s="70" t="s">
        <v>21</v>
      </c>
      <c r="D52" s="89" t="str">
        <f t="shared" ref="D52" si="92">IF(NOT(SUM(D53)=0),SUM(D53),"нд")</f>
        <v>нд</v>
      </c>
      <c r="E52" s="114" t="str">
        <f t="shared" ref="E52" si="93">IF(NOT(SUM(E53)=0),SUM(E53),"нд")</f>
        <v>нд</v>
      </c>
      <c r="F52" s="114">
        <f t="shared" ref="F52:U52" si="94">SUM(F53)</f>
        <v>0</v>
      </c>
      <c r="G52" s="114">
        <f t="shared" si="94"/>
        <v>0</v>
      </c>
      <c r="H52" s="114">
        <f t="shared" si="94"/>
        <v>0</v>
      </c>
      <c r="I52" s="114">
        <f t="shared" si="94"/>
        <v>0</v>
      </c>
      <c r="J52" s="152">
        <f t="shared" si="94"/>
        <v>0</v>
      </c>
      <c r="K52" s="114" t="str">
        <f t="shared" ref="K52" si="95">IF(NOT(SUM(K53)=0),SUM(K53),"нд")</f>
        <v>нд</v>
      </c>
      <c r="L52" s="114">
        <f t="shared" si="94"/>
        <v>0</v>
      </c>
      <c r="M52" s="114">
        <f t="shared" si="94"/>
        <v>0</v>
      </c>
      <c r="N52" s="114">
        <f t="shared" si="94"/>
        <v>0</v>
      </c>
      <c r="O52" s="114">
        <f t="shared" si="94"/>
        <v>0</v>
      </c>
      <c r="P52" s="152">
        <f t="shared" si="94"/>
        <v>0</v>
      </c>
      <c r="Q52" s="114">
        <f t="shared" si="94"/>
        <v>0</v>
      </c>
      <c r="R52" s="114">
        <f t="shared" si="94"/>
        <v>0</v>
      </c>
      <c r="S52" s="114">
        <f t="shared" si="94"/>
        <v>0</v>
      </c>
      <c r="T52" s="114">
        <f t="shared" si="94"/>
        <v>0</v>
      </c>
      <c r="U52" s="152">
        <f t="shared" si="94"/>
        <v>0</v>
      </c>
      <c r="V52" s="128" t="s">
        <v>431</v>
      </c>
    </row>
    <row r="53" spans="1:22">
      <c r="A53" s="50" t="s">
        <v>22</v>
      </c>
      <c r="B53" s="50" t="s">
        <v>22</v>
      </c>
      <c r="C53" s="50" t="s">
        <v>22</v>
      </c>
      <c r="D53" s="88" t="s">
        <v>22</v>
      </c>
      <c r="E53" s="115" t="s">
        <v>22</v>
      </c>
      <c r="F53" s="115">
        <v>0</v>
      </c>
      <c r="G53" s="115">
        <v>0</v>
      </c>
      <c r="H53" s="115">
        <v>0</v>
      </c>
      <c r="I53" s="115">
        <v>0</v>
      </c>
      <c r="J53" s="151">
        <v>0</v>
      </c>
      <c r="K53" s="115" t="s">
        <v>22</v>
      </c>
      <c r="L53" s="137">
        <v>0</v>
      </c>
      <c r="M53" s="137">
        <v>0</v>
      </c>
      <c r="N53" s="137">
        <v>0</v>
      </c>
      <c r="O53" s="137">
        <v>0</v>
      </c>
      <c r="P53" s="155">
        <v>0</v>
      </c>
      <c r="Q53" s="137">
        <f t="shared" ref="Q53" si="96">L53-F53</f>
        <v>0</v>
      </c>
      <c r="R53" s="137">
        <f t="shared" ref="R53" si="97">M53-G53</f>
        <v>0</v>
      </c>
      <c r="S53" s="137">
        <f t="shared" ref="S53" si="98">N53-H53</f>
        <v>0</v>
      </c>
      <c r="T53" s="137">
        <f t="shared" ref="T53" si="99">O53-I53</f>
        <v>0</v>
      </c>
      <c r="U53" s="155">
        <f t="shared" ref="U53" si="100">P53-J53</f>
        <v>0</v>
      </c>
      <c r="V53" s="127" t="s">
        <v>447</v>
      </c>
    </row>
    <row r="54" spans="1:22" ht="78.75">
      <c r="A54" s="68" t="s">
        <v>224</v>
      </c>
      <c r="B54" s="69" t="s">
        <v>225</v>
      </c>
      <c r="C54" s="70" t="s">
        <v>21</v>
      </c>
      <c r="D54" s="89" t="str">
        <f t="shared" ref="D54" si="101">IF(NOT(SUM(D55)=0),SUM(D55),"нд")</f>
        <v>нд</v>
      </c>
      <c r="E54" s="114" t="str">
        <f t="shared" ref="E54" si="102">IF(NOT(SUM(E55)=0),SUM(E55),"нд")</f>
        <v>нд</v>
      </c>
      <c r="F54" s="114">
        <f t="shared" ref="F54:U54" si="103">SUM(F55)</f>
        <v>0</v>
      </c>
      <c r="G54" s="114">
        <f t="shared" si="103"/>
        <v>0</v>
      </c>
      <c r="H54" s="114">
        <f t="shared" si="103"/>
        <v>0</v>
      </c>
      <c r="I54" s="114">
        <f t="shared" si="103"/>
        <v>0</v>
      </c>
      <c r="J54" s="152">
        <f t="shared" si="103"/>
        <v>0</v>
      </c>
      <c r="K54" s="114" t="str">
        <f t="shared" ref="K54" si="104">IF(NOT(SUM(K55)=0),SUM(K55),"нд")</f>
        <v>нд</v>
      </c>
      <c r="L54" s="114">
        <f t="shared" si="103"/>
        <v>0</v>
      </c>
      <c r="M54" s="114">
        <f t="shared" si="103"/>
        <v>0</v>
      </c>
      <c r="N54" s="114">
        <f t="shared" si="103"/>
        <v>0</v>
      </c>
      <c r="O54" s="114">
        <f t="shared" si="103"/>
        <v>0</v>
      </c>
      <c r="P54" s="152">
        <f t="shared" si="103"/>
        <v>0</v>
      </c>
      <c r="Q54" s="114">
        <f t="shared" si="103"/>
        <v>0</v>
      </c>
      <c r="R54" s="114">
        <f t="shared" si="103"/>
        <v>0</v>
      </c>
      <c r="S54" s="114">
        <f t="shared" si="103"/>
        <v>0</v>
      </c>
      <c r="T54" s="114">
        <f t="shared" si="103"/>
        <v>0</v>
      </c>
      <c r="U54" s="152">
        <f t="shared" si="103"/>
        <v>0</v>
      </c>
      <c r="V54" s="128" t="s">
        <v>431</v>
      </c>
    </row>
    <row r="55" spans="1:22">
      <c r="A55" s="50" t="s">
        <v>22</v>
      </c>
      <c r="B55" s="50" t="s">
        <v>22</v>
      </c>
      <c r="C55" s="50" t="s">
        <v>22</v>
      </c>
      <c r="D55" s="88" t="s">
        <v>22</v>
      </c>
      <c r="E55" s="115" t="s">
        <v>22</v>
      </c>
      <c r="F55" s="115">
        <v>0</v>
      </c>
      <c r="G55" s="115">
        <v>0</v>
      </c>
      <c r="H55" s="115">
        <v>0</v>
      </c>
      <c r="I55" s="115">
        <v>0</v>
      </c>
      <c r="J55" s="151">
        <v>0</v>
      </c>
      <c r="K55" s="115" t="s">
        <v>22</v>
      </c>
      <c r="L55" s="137">
        <v>0</v>
      </c>
      <c r="M55" s="137">
        <v>0</v>
      </c>
      <c r="N55" s="137">
        <v>0</v>
      </c>
      <c r="O55" s="137">
        <v>0</v>
      </c>
      <c r="P55" s="155">
        <v>0</v>
      </c>
      <c r="Q55" s="137">
        <f t="shared" ref="Q55" si="105">L55-F55</f>
        <v>0</v>
      </c>
      <c r="R55" s="137">
        <f t="shared" ref="R55" si="106">M55-G55</f>
        <v>0</v>
      </c>
      <c r="S55" s="137">
        <f t="shared" ref="S55" si="107">N55-H55</f>
        <v>0</v>
      </c>
      <c r="T55" s="137">
        <f t="shared" ref="T55" si="108">O55-I55</f>
        <v>0</v>
      </c>
      <c r="U55" s="155">
        <f t="shared" ref="U55" si="109">P55-J55</f>
        <v>0</v>
      </c>
      <c r="V55" s="127" t="s">
        <v>447</v>
      </c>
    </row>
    <row r="56" spans="1:22" ht="94.5">
      <c r="A56" s="68" t="s">
        <v>226</v>
      </c>
      <c r="B56" s="69" t="s">
        <v>227</v>
      </c>
      <c r="C56" s="70" t="s">
        <v>21</v>
      </c>
      <c r="D56" s="89" t="str">
        <f t="shared" ref="D56" si="110">IF(NOT(SUM(D57)=0),SUM(D57),"нд")</f>
        <v>нд</v>
      </c>
      <c r="E56" s="114" t="str">
        <f t="shared" ref="E56" si="111">IF(NOT(SUM(E57)=0),SUM(E57),"нд")</f>
        <v>нд</v>
      </c>
      <c r="F56" s="114">
        <f t="shared" ref="F56:U56" si="112">SUM(F57)</f>
        <v>0</v>
      </c>
      <c r="G56" s="114">
        <f t="shared" si="112"/>
        <v>0</v>
      </c>
      <c r="H56" s="114">
        <f t="shared" si="112"/>
        <v>0</v>
      </c>
      <c r="I56" s="114">
        <f t="shared" si="112"/>
        <v>0</v>
      </c>
      <c r="J56" s="152">
        <f t="shared" si="112"/>
        <v>0</v>
      </c>
      <c r="K56" s="114" t="str">
        <f t="shared" ref="K56" si="113">IF(NOT(SUM(K57)=0),SUM(K57),"нд")</f>
        <v>нд</v>
      </c>
      <c r="L56" s="114">
        <f t="shared" si="112"/>
        <v>0</v>
      </c>
      <c r="M56" s="114">
        <f t="shared" si="112"/>
        <v>0</v>
      </c>
      <c r="N56" s="114">
        <f t="shared" si="112"/>
        <v>0</v>
      </c>
      <c r="O56" s="114">
        <f t="shared" si="112"/>
        <v>0</v>
      </c>
      <c r="P56" s="152">
        <f t="shared" si="112"/>
        <v>0</v>
      </c>
      <c r="Q56" s="114">
        <f t="shared" si="112"/>
        <v>0</v>
      </c>
      <c r="R56" s="114">
        <f t="shared" si="112"/>
        <v>0</v>
      </c>
      <c r="S56" s="114">
        <f t="shared" si="112"/>
        <v>0</v>
      </c>
      <c r="T56" s="114">
        <f t="shared" si="112"/>
        <v>0</v>
      </c>
      <c r="U56" s="152">
        <f t="shared" si="112"/>
        <v>0</v>
      </c>
      <c r="V56" s="128" t="s">
        <v>431</v>
      </c>
    </row>
    <row r="57" spans="1:22">
      <c r="A57" s="50" t="s">
        <v>22</v>
      </c>
      <c r="B57" s="50" t="s">
        <v>22</v>
      </c>
      <c r="C57" s="50" t="s">
        <v>22</v>
      </c>
      <c r="D57" s="88" t="s">
        <v>22</v>
      </c>
      <c r="E57" s="115" t="s">
        <v>22</v>
      </c>
      <c r="F57" s="115">
        <v>0</v>
      </c>
      <c r="G57" s="115">
        <v>0</v>
      </c>
      <c r="H57" s="115">
        <v>0</v>
      </c>
      <c r="I57" s="115">
        <v>0</v>
      </c>
      <c r="J57" s="151">
        <v>0</v>
      </c>
      <c r="K57" s="115" t="s">
        <v>22</v>
      </c>
      <c r="L57" s="137">
        <v>0</v>
      </c>
      <c r="M57" s="137">
        <v>0</v>
      </c>
      <c r="N57" s="137">
        <v>0</v>
      </c>
      <c r="O57" s="137">
        <v>0</v>
      </c>
      <c r="P57" s="155">
        <v>0</v>
      </c>
      <c r="Q57" s="137">
        <f t="shared" ref="Q57" si="114">L57-F57</f>
        <v>0</v>
      </c>
      <c r="R57" s="137">
        <f t="shared" ref="R57" si="115">M57-G57</f>
        <v>0</v>
      </c>
      <c r="S57" s="137">
        <f t="shared" ref="S57" si="116">N57-H57</f>
        <v>0</v>
      </c>
      <c r="T57" s="137">
        <f t="shared" ref="T57" si="117">O57-I57</f>
        <v>0</v>
      </c>
      <c r="U57" s="155">
        <f t="shared" ref="U57" si="118">P57-J57</f>
        <v>0</v>
      </c>
      <c r="V57" s="127" t="s">
        <v>447</v>
      </c>
    </row>
    <row r="58" spans="1:22" ht="31.5">
      <c r="A58" s="59" t="s">
        <v>228</v>
      </c>
      <c r="B58" s="60" t="s">
        <v>221</v>
      </c>
      <c r="C58" s="61" t="s">
        <v>21</v>
      </c>
      <c r="D58" s="85" t="str">
        <f t="shared" ref="D58:E58" si="119">IF(NOT(SUM(D59,D61,D63)=0),SUM(D59,D61,D63),"нд")</f>
        <v>нд</v>
      </c>
      <c r="E58" s="113" t="str">
        <f t="shared" si="119"/>
        <v>нд</v>
      </c>
      <c r="F58" s="113">
        <f t="shared" ref="F58:U58" si="120">SUM(F59,F61,F63)</f>
        <v>0</v>
      </c>
      <c r="G58" s="113">
        <f t="shared" si="120"/>
        <v>0</v>
      </c>
      <c r="H58" s="113">
        <f t="shared" si="120"/>
        <v>0</v>
      </c>
      <c r="I58" s="113">
        <f t="shared" si="120"/>
        <v>0</v>
      </c>
      <c r="J58" s="149">
        <f t="shared" si="120"/>
        <v>0</v>
      </c>
      <c r="K58" s="113" t="str">
        <f t="shared" ref="K58" si="121">IF(NOT(SUM(K59,K61,K63)=0),SUM(K59,K61,K63),"нд")</f>
        <v>нд</v>
      </c>
      <c r="L58" s="113">
        <f t="shared" si="120"/>
        <v>0</v>
      </c>
      <c r="M58" s="113">
        <f t="shared" si="120"/>
        <v>0</v>
      </c>
      <c r="N58" s="113">
        <f t="shared" si="120"/>
        <v>0</v>
      </c>
      <c r="O58" s="113">
        <f t="shared" si="120"/>
        <v>0</v>
      </c>
      <c r="P58" s="149">
        <f t="shared" si="120"/>
        <v>0</v>
      </c>
      <c r="Q58" s="113">
        <f t="shared" si="120"/>
        <v>0</v>
      </c>
      <c r="R58" s="113">
        <f t="shared" si="120"/>
        <v>0</v>
      </c>
      <c r="S58" s="113">
        <f t="shared" si="120"/>
        <v>0</v>
      </c>
      <c r="T58" s="113">
        <f t="shared" si="120"/>
        <v>0</v>
      </c>
      <c r="U58" s="149">
        <f t="shared" si="120"/>
        <v>0</v>
      </c>
      <c r="V58" s="125" t="s">
        <v>431</v>
      </c>
    </row>
    <row r="59" spans="1:22" ht="94.5">
      <c r="A59" s="68" t="s">
        <v>229</v>
      </c>
      <c r="B59" s="69" t="s">
        <v>223</v>
      </c>
      <c r="C59" s="70" t="s">
        <v>21</v>
      </c>
      <c r="D59" s="89" t="str">
        <f t="shared" ref="D59" si="122">IF(NOT(SUM(D60)=0),SUM(D60),"нд")</f>
        <v>нд</v>
      </c>
      <c r="E59" s="114" t="str">
        <f t="shared" ref="E59" si="123">IF(NOT(SUM(E60)=0),SUM(E60),"нд")</f>
        <v>нд</v>
      </c>
      <c r="F59" s="114">
        <f t="shared" ref="F59:U59" si="124">SUM(F60)</f>
        <v>0</v>
      </c>
      <c r="G59" s="114">
        <f t="shared" si="124"/>
        <v>0</v>
      </c>
      <c r="H59" s="114">
        <f t="shared" si="124"/>
        <v>0</v>
      </c>
      <c r="I59" s="114">
        <f t="shared" si="124"/>
        <v>0</v>
      </c>
      <c r="J59" s="152">
        <f t="shared" si="124"/>
        <v>0</v>
      </c>
      <c r="K59" s="114" t="str">
        <f t="shared" ref="K59" si="125">IF(NOT(SUM(K60)=0),SUM(K60),"нд")</f>
        <v>нд</v>
      </c>
      <c r="L59" s="114">
        <f t="shared" si="124"/>
        <v>0</v>
      </c>
      <c r="M59" s="114">
        <f t="shared" si="124"/>
        <v>0</v>
      </c>
      <c r="N59" s="114">
        <f t="shared" si="124"/>
        <v>0</v>
      </c>
      <c r="O59" s="114">
        <f t="shared" si="124"/>
        <v>0</v>
      </c>
      <c r="P59" s="152">
        <f t="shared" si="124"/>
        <v>0</v>
      </c>
      <c r="Q59" s="114">
        <f t="shared" si="124"/>
        <v>0</v>
      </c>
      <c r="R59" s="114">
        <f t="shared" si="124"/>
        <v>0</v>
      </c>
      <c r="S59" s="114">
        <f t="shared" si="124"/>
        <v>0</v>
      </c>
      <c r="T59" s="114">
        <f t="shared" si="124"/>
        <v>0</v>
      </c>
      <c r="U59" s="152">
        <f t="shared" si="124"/>
        <v>0</v>
      </c>
      <c r="V59" s="128" t="s">
        <v>431</v>
      </c>
    </row>
    <row r="60" spans="1:22">
      <c r="A60" s="50" t="s">
        <v>22</v>
      </c>
      <c r="B60" s="50" t="s">
        <v>22</v>
      </c>
      <c r="C60" s="50" t="s">
        <v>22</v>
      </c>
      <c r="D60" s="88" t="s">
        <v>22</v>
      </c>
      <c r="E60" s="115" t="s">
        <v>22</v>
      </c>
      <c r="F60" s="115">
        <v>0</v>
      </c>
      <c r="G60" s="115">
        <v>0</v>
      </c>
      <c r="H60" s="115">
        <v>0</v>
      </c>
      <c r="I60" s="115">
        <v>0</v>
      </c>
      <c r="J60" s="151">
        <v>0</v>
      </c>
      <c r="K60" s="115" t="s">
        <v>22</v>
      </c>
      <c r="L60" s="137">
        <v>0</v>
      </c>
      <c r="M60" s="137">
        <v>0</v>
      </c>
      <c r="N60" s="137">
        <v>0</v>
      </c>
      <c r="O60" s="137">
        <v>0</v>
      </c>
      <c r="P60" s="155">
        <v>0</v>
      </c>
      <c r="Q60" s="137">
        <f t="shared" ref="Q60" si="126">L60-F60</f>
        <v>0</v>
      </c>
      <c r="R60" s="137">
        <f t="shared" ref="R60" si="127">M60-G60</f>
        <v>0</v>
      </c>
      <c r="S60" s="137">
        <f t="shared" ref="S60" si="128">N60-H60</f>
        <v>0</v>
      </c>
      <c r="T60" s="137">
        <f t="shared" ref="T60" si="129">O60-I60</f>
        <v>0</v>
      </c>
      <c r="U60" s="155">
        <f t="shared" ref="U60" si="130">P60-J60</f>
        <v>0</v>
      </c>
      <c r="V60" s="127" t="s">
        <v>447</v>
      </c>
    </row>
    <row r="61" spans="1:22" ht="78.75">
      <c r="A61" s="68" t="s">
        <v>230</v>
      </c>
      <c r="B61" s="69" t="s">
        <v>225</v>
      </c>
      <c r="C61" s="70" t="s">
        <v>21</v>
      </c>
      <c r="D61" s="89" t="str">
        <f t="shared" ref="D61" si="131">IF(NOT(SUM(D62)=0),SUM(D62),"нд")</f>
        <v>нд</v>
      </c>
      <c r="E61" s="114" t="str">
        <f t="shared" ref="E61" si="132">IF(NOT(SUM(E62)=0),SUM(E62),"нд")</f>
        <v>нд</v>
      </c>
      <c r="F61" s="114">
        <f t="shared" ref="F61:U61" si="133">SUM(F62)</f>
        <v>0</v>
      </c>
      <c r="G61" s="114">
        <f t="shared" si="133"/>
        <v>0</v>
      </c>
      <c r="H61" s="114">
        <f t="shared" si="133"/>
        <v>0</v>
      </c>
      <c r="I61" s="114">
        <f t="shared" si="133"/>
        <v>0</v>
      </c>
      <c r="J61" s="152">
        <f t="shared" si="133"/>
        <v>0</v>
      </c>
      <c r="K61" s="114" t="str">
        <f t="shared" ref="K61" si="134">IF(NOT(SUM(K62)=0),SUM(K62),"нд")</f>
        <v>нд</v>
      </c>
      <c r="L61" s="114">
        <f t="shared" si="133"/>
        <v>0</v>
      </c>
      <c r="M61" s="114">
        <f t="shared" si="133"/>
        <v>0</v>
      </c>
      <c r="N61" s="114">
        <f t="shared" si="133"/>
        <v>0</v>
      </c>
      <c r="O61" s="114">
        <f t="shared" si="133"/>
        <v>0</v>
      </c>
      <c r="P61" s="152">
        <f t="shared" si="133"/>
        <v>0</v>
      </c>
      <c r="Q61" s="114">
        <f t="shared" si="133"/>
        <v>0</v>
      </c>
      <c r="R61" s="114">
        <f t="shared" si="133"/>
        <v>0</v>
      </c>
      <c r="S61" s="114">
        <f t="shared" si="133"/>
        <v>0</v>
      </c>
      <c r="T61" s="114">
        <f t="shared" si="133"/>
        <v>0</v>
      </c>
      <c r="U61" s="152">
        <f t="shared" si="133"/>
        <v>0</v>
      </c>
      <c r="V61" s="128" t="s">
        <v>431</v>
      </c>
    </row>
    <row r="62" spans="1:22">
      <c r="A62" s="50" t="s">
        <v>22</v>
      </c>
      <c r="B62" s="50" t="s">
        <v>22</v>
      </c>
      <c r="C62" s="50" t="s">
        <v>22</v>
      </c>
      <c r="D62" s="88" t="s">
        <v>22</v>
      </c>
      <c r="E62" s="115" t="s">
        <v>22</v>
      </c>
      <c r="F62" s="115">
        <v>0</v>
      </c>
      <c r="G62" s="115">
        <v>0</v>
      </c>
      <c r="H62" s="115">
        <v>0</v>
      </c>
      <c r="I62" s="115">
        <v>0</v>
      </c>
      <c r="J62" s="151">
        <v>0</v>
      </c>
      <c r="K62" s="115" t="s">
        <v>22</v>
      </c>
      <c r="L62" s="137">
        <v>0</v>
      </c>
      <c r="M62" s="137">
        <v>0</v>
      </c>
      <c r="N62" s="137">
        <v>0</v>
      </c>
      <c r="O62" s="137">
        <v>0</v>
      </c>
      <c r="P62" s="155">
        <v>0</v>
      </c>
      <c r="Q62" s="137">
        <f t="shared" ref="Q62" si="135">L62-F62</f>
        <v>0</v>
      </c>
      <c r="R62" s="137">
        <f t="shared" ref="R62" si="136">M62-G62</f>
        <v>0</v>
      </c>
      <c r="S62" s="137">
        <f t="shared" ref="S62" si="137">N62-H62</f>
        <v>0</v>
      </c>
      <c r="T62" s="137">
        <f t="shared" ref="T62" si="138">O62-I62</f>
        <v>0</v>
      </c>
      <c r="U62" s="155">
        <f t="shared" ref="U62" si="139">P62-J62</f>
        <v>0</v>
      </c>
      <c r="V62" s="127" t="s">
        <v>447</v>
      </c>
    </row>
    <row r="63" spans="1:22" ht="94.5">
      <c r="A63" s="68" t="s">
        <v>231</v>
      </c>
      <c r="B63" s="69" t="s">
        <v>232</v>
      </c>
      <c r="C63" s="70" t="s">
        <v>21</v>
      </c>
      <c r="D63" s="89" t="str">
        <f t="shared" ref="D63" si="140">IF(NOT(SUM(D64)=0),SUM(D64),"нд")</f>
        <v>нд</v>
      </c>
      <c r="E63" s="114" t="str">
        <f t="shared" ref="E63" si="141">IF(NOT(SUM(E64)=0),SUM(E64),"нд")</f>
        <v>нд</v>
      </c>
      <c r="F63" s="114">
        <f t="shared" ref="F63:U63" si="142">SUM(F64)</f>
        <v>0</v>
      </c>
      <c r="G63" s="114">
        <f t="shared" si="142"/>
        <v>0</v>
      </c>
      <c r="H63" s="114">
        <f t="shared" si="142"/>
        <v>0</v>
      </c>
      <c r="I63" s="114">
        <f t="shared" si="142"/>
        <v>0</v>
      </c>
      <c r="J63" s="152">
        <f t="shared" si="142"/>
        <v>0</v>
      </c>
      <c r="K63" s="114" t="str">
        <f t="shared" ref="K63" si="143">IF(NOT(SUM(K64)=0),SUM(K64),"нд")</f>
        <v>нд</v>
      </c>
      <c r="L63" s="114">
        <f t="shared" si="142"/>
        <v>0</v>
      </c>
      <c r="M63" s="114">
        <f t="shared" si="142"/>
        <v>0</v>
      </c>
      <c r="N63" s="114">
        <f t="shared" si="142"/>
        <v>0</v>
      </c>
      <c r="O63" s="114">
        <f t="shared" si="142"/>
        <v>0</v>
      </c>
      <c r="P63" s="152">
        <f t="shared" si="142"/>
        <v>0</v>
      </c>
      <c r="Q63" s="114">
        <f t="shared" si="142"/>
        <v>0</v>
      </c>
      <c r="R63" s="114">
        <f t="shared" si="142"/>
        <v>0</v>
      </c>
      <c r="S63" s="114">
        <f t="shared" si="142"/>
        <v>0</v>
      </c>
      <c r="T63" s="114">
        <f t="shared" si="142"/>
        <v>0</v>
      </c>
      <c r="U63" s="152">
        <f t="shared" si="142"/>
        <v>0</v>
      </c>
      <c r="V63" s="128" t="s">
        <v>431</v>
      </c>
    </row>
    <row r="64" spans="1:22">
      <c r="A64" s="50" t="s">
        <v>22</v>
      </c>
      <c r="B64" s="50" t="s">
        <v>22</v>
      </c>
      <c r="C64" s="50" t="s">
        <v>22</v>
      </c>
      <c r="D64" s="88" t="s">
        <v>22</v>
      </c>
      <c r="E64" s="115" t="s">
        <v>22</v>
      </c>
      <c r="F64" s="115">
        <v>0</v>
      </c>
      <c r="G64" s="115">
        <v>0</v>
      </c>
      <c r="H64" s="115">
        <v>0</v>
      </c>
      <c r="I64" s="115">
        <v>0</v>
      </c>
      <c r="J64" s="151">
        <v>0</v>
      </c>
      <c r="K64" s="115" t="s">
        <v>22</v>
      </c>
      <c r="L64" s="137">
        <v>0</v>
      </c>
      <c r="M64" s="137">
        <v>0</v>
      </c>
      <c r="N64" s="137">
        <v>0</v>
      </c>
      <c r="O64" s="137">
        <v>0</v>
      </c>
      <c r="P64" s="155">
        <v>0</v>
      </c>
      <c r="Q64" s="137">
        <v>0</v>
      </c>
      <c r="R64" s="137">
        <v>0</v>
      </c>
      <c r="S64" s="137">
        <v>0</v>
      </c>
      <c r="T64" s="137">
        <v>0</v>
      </c>
      <c r="U64" s="155">
        <v>0</v>
      </c>
      <c r="V64" s="127" t="s">
        <v>447</v>
      </c>
    </row>
    <row r="65" spans="1:22" ht="78" customHeight="1">
      <c r="A65" s="56" t="s">
        <v>233</v>
      </c>
      <c r="B65" s="57" t="s">
        <v>234</v>
      </c>
      <c r="C65" s="58" t="s">
        <v>21</v>
      </c>
      <c r="D65" s="84" t="str">
        <f t="shared" ref="D65:E65" si="144">IF(NOT(SUM(D66,D68)=0),SUM(D66,D68),"нд")</f>
        <v>нд</v>
      </c>
      <c r="E65" s="112" t="str">
        <f t="shared" si="144"/>
        <v>нд</v>
      </c>
      <c r="F65" s="112">
        <f t="shared" ref="F65:U65" si="145">SUM(F66,F68)</f>
        <v>0</v>
      </c>
      <c r="G65" s="112">
        <f t="shared" si="145"/>
        <v>0</v>
      </c>
      <c r="H65" s="112">
        <f t="shared" si="145"/>
        <v>0</v>
      </c>
      <c r="I65" s="112">
        <f t="shared" si="145"/>
        <v>0</v>
      </c>
      <c r="J65" s="148">
        <f t="shared" si="145"/>
        <v>0</v>
      </c>
      <c r="K65" s="112" t="str">
        <f t="shared" ref="K65" si="146">IF(NOT(SUM(K66,K68)=0),SUM(K66,K68),"нд")</f>
        <v>нд</v>
      </c>
      <c r="L65" s="112">
        <f t="shared" si="145"/>
        <v>0</v>
      </c>
      <c r="M65" s="112">
        <f t="shared" si="145"/>
        <v>0</v>
      </c>
      <c r="N65" s="112">
        <f t="shared" si="145"/>
        <v>0</v>
      </c>
      <c r="O65" s="112">
        <f t="shared" si="145"/>
        <v>0</v>
      </c>
      <c r="P65" s="148">
        <f t="shared" si="145"/>
        <v>0</v>
      </c>
      <c r="Q65" s="112">
        <f t="shared" si="145"/>
        <v>0</v>
      </c>
      <c r="R65" s="112">
        <f t="shared" si="145"/>
        <v>0</v>
      </c>
      <c r="S65" s="112">
        <f t="shared" si="145"/>
        <v>0</v>
      </c>
      <c r="T65" s="112">
        <f t="shared" si="145"/>
        <v>0</v>
      </c>
      <c r="U65" s="148">
        <f t="shared" si="145"/>
        <v>0</v>
      </c>
      <c r="V65" s="124" t="s">
        <v>431</v>
      </c>
    </row>
    <row r="66" spans="1:22" ht="63">
      <c r="A66" s="59" t="s">
        <v>235</v>
      </c>
      <c r="B66" s="60" t="s">
        <v>236</v>
      </c>
      <c r="C66" s="61" t="s">
        <v>21</v>
      </c>
      <c r="D66" s="85" t="str">
        <f t="shared" ref="D66" si="147">IF(NOT(SUM(D67)=0),SUM(D67),"нд")</f>
        <v>нд</v>
      </c>
      <c r="E66" s="113" t="str">
        <f t="shared" ref="E66" si="148">IF(NOT(SUM(E67)=0),SUM(E67),"нд")</f>
        <v>нд</v>
      </c>
      <c r="F66" s="113">
        <f t="shared" ref="F66:U66" si="149">SUM(F67)</f>
        <v>0</v>
      </c>
      <c r="G66" s="113">
        <f t="shared" si="149"/>
        <v>0</v>
      </c>
      <c r="H66" s="113">
        <f t="shared" si="149"/>
        <v>0</v>
      </c>
      <c r="I66" s="113">
        <f t="shared" si="149"/>
        <v>0</v>
      </c>
      <c r="J66" s="149">
        <f t="shared" si="149"/>
        <v>0</v>
      </c>
      <c r="K66" s="113" t="str">
        <f t="shared" ref="K66" si="150">IF(NOT(SUM(K67)=0),SUM(K67),"нд")</f>
        <v>нд</v>
      </c>
      <c r="L66" s="113">
        <f t="shared" si="149"/>
        <v>0</v>
      </c>
      <c r="M66" s="113">
        <f t="shared" si="149"/>
        <v>0</v>
      </c>
      <c r="N66" s="113">
        <f t="shared" si="149"/>
        <v>0</v>
      </c>
      <c r="O66" s="113">
        <f t="shared" si="149"/>
        <v>0</v>
      </c>
      <c r="P66" s="149">
        <f t="shared" si="149"/>
        <v>0</v>
      </c>
      <c r="Q66" s="113">
        <f t="shared" si="149"/>
        <v>0</v>
      </c>
      <c r="R66" s="113">
        <f t="shared" si="149"/>
        <v>0</v>
      </c>
      <c r="S66" s="113">
        <f t="shared" si="149"/>
        <v>0</v>
      </c>
      <c r="T66" s="113">
        <f t="shared" si="149"/>
        <v>0</v>
      </c>
      <c r="U66" s="149">
        <f t="shared" si="149"/>
        <v>0</v>
      </c>
      <c r="V66" s="125" t="s">
        <v>431</v>
      </c>
    </row>
    <row r="67" spans="1:22">
      <c r="A67" s="50" t="s">
        <v>22</v>
      </c>
      <c r="B67" s="50" t="s">
        <v>22</v>
      </c>
      <c r="C67" s="50" t="s">
        <v>22</v>
      </c>
      <c r="D67" s="88" t="s">
        <v>22</v>
      </c>
      <c r="E67" s="115" t="s">
        <v>22</v>
      </c>
      <c r="F67" s="115">
        <v>0</v>
      </c>
      <c r="G67" s="115">
        <v>0</v>
      </c>
      <c r="H67" s="115">
        <v>0</v>
      </c>
      <c r="I67" s="115">
        <v>0</v>
      </c>
      <c r="J67" s="151">
        <v>0</v>
      </c>
      <c r="K67" s="115" t="s">
        <v>22</v>
      </c>
      <c r="L67" s="137">
        <v>0</v>
      </c>
      <c r="M67" s="137">
        <v>0</v>
      </c>
      <c r="N67" s="137">
        <v>0</v>
      </c>
      <c r="O67" s="137">
        <v>0</v>
      </c>
      <c r="P67" s="155">
        <v>0</v>
      </c>
      <c r="Q67" s="137">
        <f t="shared" ref="Q67" si="151">L67-F67</f>
        <v>0</v>
      </c>
      <c r="R67" s="137">
        <f t="shared" ref="R67" si="152">M67-G67</f>
        <v>0</v>
      </c>
      <c r="S67" s="137">
        <f t="shared" ref="S67" si="153">N67-H67</f>
        <v>0</v>
      </c>
      <c r="T67" s="137">
        <f t="shared" ref="T67" si="154">O67-I67</f>
        <v>0</v>
      </c>
      <c r="U67" s="155">
        <f t="shared" ref="U67" si="155">P67-J67</f>
        <v>0</v>
      </c>
      <c r="V67" s="127" t="s">
        <v>447</v>
      </c>
    </row>
    <row r="68" spans="1:22" ht="78.75">
      <c r="A68" s="59" t="s">
        <v>237</v>
      </c>
      <c r="B68" s="60" t="s">
        <v>238</v>
      </c>
      <c r="C68" s="61" t="s">
        <v>21</v>
      </c>
      <c r="D68" s="85" t="str">
        <f t="shared" ref="D68:D69" si="156">IF(NOT(SUM(D69)=0),SUM(D69),"нд")</f>
        <v>нд</v>
      </c>
      <c r="E68" s="113" t="str">
        <f t="shared" ref="E68" si="157">IF(NOT(SUM(E69)=0),SUM(E69),"нд")</f>
        <v>нд</v>
      </c>
      <c r="F68" s="113">
        <f t="shared" ref="F68:U69" si="158">SUM(F69)</f>
        <v>0</v>
      </c>
      <c r="G68" s="113">
        <f t="shared" si="158"/>
        <v>0</v>
      </c>
      <c r="H68" s="113">
        <f t="shared" si="158"/>
        <v>0</v>
      </c>
      <c r="I68" s="113">
        <f t="shared" si="158"/>
        <v>0</v>
      </c>
      <c r="J68" s="149">
        <f t="shared" si="158"/>
        <v>0</v>
      </c>
      <c r="K68" s="113" t="str">
        <f t="shared" ref="K68" si="159">IF(NOT(SUM(K69)=0),SUM(K69),"нд")</f>
        <v>нд</v>
      </c>
      <c r="L68" s="113">
        <f t="shared" si="158"/>
        <v>0</v>
      </c>
      <c r="M68" s="113">
        <f t="shared" si="158"/>
        <v>0</v>
      </c>
      <c r="N68" s="113">
        <f t="shared" si="158"/>
        <v>0</v>
      </c>
      <c r="O68" s="113">
        <f t="shared" si="158"/>
        <v>0</v>
      </c>
      <c r="P68" s="149">
        <f t="shared" si="158"/>
        <v>0</v>
      </c>
      <c r="Q68" s="113">
        <f t="shared" si="158"/>
        <v>0</v>
      </c>
      <c r="R68" s="113">
        <f t="shared" si="158"/>
        <v>0</v>
      </c>
      <c r="S68" s="113">
        <f t="shared" si="158"/>
        <v>0</v>
      </c>
      <c r="T68" s="113">
        <f t="shared" si="158"/>
        <v>0</v>
      </c>
      <c r="U68" s="149">
        <f t="shared" si="158"/>
        <v>0</v>
      </c>
      <c r="V68" s="125" t="s">
        <v>431</v>
      </c>
    </row>
    <row r="69" spans="1:22">
      <c r="A69" s="39" t="s">
        <v>239</v>
      </c>
      <c r="B69" s="43" t="s">
        <v>72</v>
      </c>
      <c r="C69" s="41" t="s">
        <v>21</v>
      </c>
      <c r="D69" s="48" t="str">
        <f t="shared" si="156"/>
        <v>нд</v>
      </c>
      <c r="E69" s="109" t="s">
        <v>22</v>
      </c>
      <c r="F69" s="109">
        <f t="shared" si="158"/>
        <v>0</v>
      </c>
      <c r="G69" s="109">
        <f t="shared" si="158"/>
        <v>0</v>
      </c>
      <c r="H69" s="109">
        <f t="shared" si="158"/>
        <v>0</v>
      </c>
      <c r="I69" s="109">
        <f t="shared" si="158"/>
        <v>0</v>
      </c>
      <c r="J69" s="145">
        <f t="shared" si="158"/>
        <v>0</v>
      </c>
      <c r="K69" s="109" t="s">
        <v>22</v>
      </c>
      <c r="L69" s="109">
        <f t="shared" si="158"/>
        <v>0</v>
      </c>
      <c r="M69" s="109">
        <f t="shared" si="158"/>
        <v>0</v>
      </c>
      <c r="N69" s="109">
        <f t="shared" si="158"/>
        <v>0</v>
      </c>
      <c r="O69" s="109">
        <f t="shared" si="158"/>
        <v>0</v>
      </c>
      <c r="P69" s="145">
        <f t="shared" si="158"/>
        <v>0</v>
      </c>
      <c r="Q69" s="109">
        <f t="shared" si="158"/>
        <v>0</v>
      </c>
      <c r="R69" s="109">
        <f t="shared" si="158"/>
        <v>0</v>
      </c>
      <c r="S69" s="109">
        <f t="shared" si="158"/>
        <v>0</v>
      </c>
      <c r="T69" s="109">
        <f t="shared" si="158"/>
        <v>0</v>
      </c>
      <c r="U69" s="145">
        <f t="shared" si="158"/>
        <v>0</v>
      </c>
      <c r="V69" s="121" t="s">
        <v>431</v>
      </c>
    </row>
    <row r="70" spans="1:22" ht="47.25">
      <c r="A70" s="62" t="s">
        <v>240</v>
      </c>
      <c r="B70" s="71" t="s">
        <v>241</v>
      </c>
      <c r="C70" s="64" t="s">
        <v>242</v>
      </c>
      <c r="D70" s="86" t="s">
        <v>22</v>
      </c>
      <c r="E70" s="135">
        <v>0</v>
      </c>
      <c r="F70" s="135">
        <v>0</v>
      </c>
      <c r="G70" s="135">
        <v>0</v>
      </c>
      <c r="H70" s="135">
        <v>0</v>
      </c>
      <c r="I70" s="135">
        <v>0</v>
      </c>
      <c r="J70" s="150">
        <v>0</v>
      </c>
      <c r="K70" s="135">
        <v>0</v>
      </c>
      <c r="L70" s="136">
        <v>0</v>
      </c>
      <c r="M70" s="136">
        <v>0</v>
      </c>
      <c r="N70" s="136">
        <v>0</v>
      </c>
      <c r="O70" s="136">
        <v>0</v>
      </c>
      <c r="P70" s="154">
        <v>0</v>
      </c>
      <c r="Q70" s="136">
        <f t="shared" ref="Q70" si="160">L70-F70</f>
        <v>0</v>
      </c>
      <c r="R70" s="136">
        <f t="shared" ref="R70" si="161">M70-G70</f>
        <v>0</v>
      </c>
      <c r="S70" s="136">
        <f t="shared" ref="S70" si="162">N70-H70</f>
        <v>0</v>
      </c>
      <c r="T70" s="136">
        <f t="shared" ref="T70" si="163">O70-I70</f>
        <v>0</v>
      </c>
      <c r="U70" s="154">
        <f t="shared" ref="U70" si="164">P70-J70</f>
        <v>0</v>
      </c>
      <c r="V70" s="126" t="s">
        <v>22</v>
      </c>
    </row>
    <row r="71" spans="1:22" ht="31.5">
      <c r="A71" s="53" t="s">
        <v>243</v>
      </c>
      <c r="B71" s="54" t="s">
        <v>244</v>
      </c>
      <c r="C71" s="55" t="s">
        <v>21</v>
      </c>
      <c r="D71" s="83" t="str">
        <f t="shared" ref="D71:E71" si="165">IF(NOT(SUM(D72,D127,D147,D165)=0),SUM(D72,D127,D147,D165),"нд")</f>
        <v>нд</v>
      </c>
      <c r="E71" s="111" t="str">
        <f t="shared" si="165"/>
        <v>нд</v>
      </c>
      <c r="F71" s="111">
        <f t="shared" ref="F71:U71" si="166">SUM(F72,F127,F147,F165)</f>
        <v>7.24</v>
      </c>
      <c r="G71" s="111">
        <f t="shared" si="166"/>
        <v>0</v>
      </c>
      <c r="H71" s="111">
        <f t="shared" si="166"/>
        <v>5.9990000000000006</v>
      </c>
      <c r="I71" s="111">
        <f t="shared" si="166"/>
        <v>0</v>
      </c>
      <c r="J71" s="147">
        <f t="shared" si="166"/>
        <v>0</v>
      </c>
      <c r="K71" s="111" t="str">
        <f t="shared" ref="K71" si="167">IF(NOT(SUM(K72,K127,K147,K165)=0),SUM(K72,K127,K147,K165),"нд")</f>
        <v>нд</v>
      </c>
      <c r="L71" s="111">
        <f t="shared" si="166"/>
        <v>7.24</v>
      </c>
      <c r="M71" s="111">
        <f t="shared" si="166"/>
        <v>0</v>
      </c>
      <c r="N71" s="111">
        <f t="shared" si="166"/>
        <v>5.798</v>
      </c>
      <c r="O71" s="111">
        <f t="shared" si="166"/>
        <v>0</v>
      </c>
      <c r="P71" s="147">
        <f t="shared" si="166"/>
        <v>0</v>
      </c>
      <c r="Q71" s="111">
        <f t="shared" si="166"/>
        <v>0</v>
      </c>
      <c r="R71" s="111">
        <f t="shared" si="166"/>
        <v>0</v>
      </c>
      <c r="S71" s="111">
        <f t="shared" si="166"/>
        <v>-0.20100000000000029</v>
      </c>
      <c r="T71" s="111">
        <f t="shared" si="166"/>
        <v>0</v>
      </c>
      <c r="U71" s="147">
        <f t="shared" si="166"/>
        <v>0</v>
      </c>
      <c r="V71" s="123" t="s">
        <v>431</v>
      </c>
    </row>
    <row r="72" spans="1:22" ht="63">
      <c r="A72" s="56" t="s">
        <v>245</v>
      </c>
      <c r="B72" s="57" t="s">
        <v>246</v>
      </c>
      <c r="C72" s="58" t="s">
        <v>21</v>
      </c>
      <c r="D72" s="84" t="str">
        <f t="shared" ref="D72:E72" si="168">IF(NOT(SUM(D73,D75)=0),SUM(D73,D75),"нд")</f>
        <v>нд</v>
      </c>
      <c r="E72" s="112" t="str">
        <f t="shared" si="168"/>
        <v>нд</v>
      </c>
      <c r="F72" s="112">
        <f t="shared" ref="F72:U72" si="169">SUM(F73,F75)</f>
        <v>7.24</v>
      </c>
      <c r="G72" s="112">
        <f t="shared" si="169"/>
        <v>0</v>
      </c>
      <c r="H72" s="112">
        <f t="shared" si="169"/>
        <v>0</v>
      </c>
      <c r="I72" s="112">
        <f t="shared" si="169"/>
        <v>0</v>
      </c>
      <c r="J72" s="148">
        <f t="shared" si="169"/>
        <v>0</v>
      </c>
      <c r="K72" s="112" t="str">
        <f t="shared" ref="K72" si="170">IF(NOT(SUM(K73,K75)=0),SUM(K73,K75),"нд")</f>
        <v>нд</v>
      </c>
      <c r="L72" s="112">
        <f t="shared" si="169"/>
        <v>7.24</v>
      </c>
      <c r="M72" s="112">
        <f t="shared" si="169"/>
        <v>0</v>
      </c>
      <c r="N72" s="112">
        <f t="shared" si="169"/>
        <v>0</v>
      </c>
      <c r="O72" s="112">
        <f t="shared" si="169"/>
        <v>0</v>
      </c>
      <c r="P72" s="148">
        <f t="shared" si="169"/>
        <v>0</v>
      </c>
      <c r="Q72" s="112">
        <f t="shared" si="169"/>
        <v>0</v>
      </c>
      <c r="R72" s="112">
        <f t="shared" si="169"/>
        <v>0</v>
      </c>
      <c r="S72" s="112">
        <f t="shared" si="169"/>
        <v>0</v>
      </c>
      <c r="T72" s="112">
        <f t="shared" si="169"/>
        <v>0</v>
      </c>
      <c r="U72" s="148">
        <f t="shared" si="169"/>
        <v>0</v>
      </c>
      <c r="V72" s="124" t="s">
        <v>431</v>
      </c>
    </row>
    <row r="73" spans="1:22" ht="31.5" customHeight="1">
      <c r="A73" s="59" t="s">
        <v>247</v>
      </c>
      <c r="B73" s="60" t="s">
        <v>248</v>
      </c>
      <c r="C73" s="61" t="s">
        <v>21</v>
      </c>
      <c r="D73" s="85" t="str">
        <f t="shared" ref="D73:E73" si="171">IF(NOT(SUM(D74)=0),SUM(D74),"нд")</f>
        <v>нд</v>
      </c>
      <c r="E73" s="113" t="str">
        <f t="shared" si="171"/>
        <v>нд</v>
      </c>
      <c r="F73" s="113">
        <f t="shared" ref="F73:U73" si="172">SUM(F74)</f>
        <v>0</v>
      </c>
      <c r="G73" s="113">
        <f t="shared" si="172"/>
        <v>0</v>
      </c>
      <c r="H73" s="113">
        <f t="shared" si="172"/>
        <v>0</v>
      </c>
      <c r="I73" s="113">
        <f t="shared" si="172"/>
        <v>0</v>
      </c>
      <c r="J73" s="149">
        <f t="shared" si="172"/>
        <v>0</v>
      </c>
      <c r="K73" s="113" t="str">
        <f t="shared" ref="K73" si="173">IF(NOT(SUM(K74)=0),SUM(K74),"нд")</f>
        <v>нд</v>
      </c>
      <c r="L73" s="113">
        <f t="shared" si="172"/>
        <v>0</v>
      </c>
      <c r="M73" s="113">
        <f t="shared" si="172"/>
        <v>0</v>
      </c>
      <c r="N73" s="113">
        <f t="shared" si="172"/>
        <v>0</v>
      </c>
      <c r="O73" s="113">
        <f t="shared" si="172"/>
        <v>0</v>
      </c>
      <c r="P73" s="149">
        <f t="shared" si="172"/>
        <v>0</v>
      </c>
      <c r="Q73" s="113">
        <f t="shared" si="172"/>
        <v>0</v>
      </c>
      <c r="R73" s="113">
        <f t="shared" si="172"/>
        <v>0</v>
      </c>
      <c r="S73" s="113">
        <f t="shared" si="172"/>
        <v>0</v>
      </c>
      <c r="T73" s="113">
        <f t="shared" si="172"/>
        <v>0</v>
      </c>
      <c r="U73" s="149">
        <f t="shared" si="172"/>
        <v>0</v>
      </c>
      <c r="V73" s="125" t="s">
        <v>431</v>
      </c>
    </row>
    <row r="74" spans="1:22">
      <c r="A74" s="50" t="s">
        <v>22</v>
      </c>
      <c r="B74" s="50" t="s">
        <v>22</v>
      </c>
      <c r="C74" s="50" t="s">
        <v>22</v>
      </c>
      <c r="D74" s="88" t="s">
        <v>22</v>
      </c>
      <c r="E74" s="115" t="s">
        <v>22</v>
      </c>
      <c r="F74" s="115">
        <v>0</v>
      </c>
      <c r="G74" s="115">
        <v>0</v>
      </c>
      <c r="H74" s="115">
        <v>0</v>
      </c>
      <c r="I74" s="115">
        <v>0</v>
      </c>
      <c r="J74" s="151">
        <v>0</v>
      </c>
      <c r="K74" s="115" t="s">
        <v>22</v>
      </c>
      <c r="L74" s="137">
        <v>0</v>
      </c>
      <c r="M74" s="137">
        <v>0</v>
      </c>
      <c r="N74" s="137">
        <v>0</v>
      </c>
      <c r="O74" s="137">
        <v>0</v>
      </c>
      <c r="P74" s="155">
        <v>0</v>
      </c>
      <c r="Q74" s="137">
        <f t="shared" ref="Q74" si="174">L74-F74</f>
        <v>0</v>
      </c>
      <c r="R74" s="137">
        <f t="shared" ref="R74" si="175">M74-G74</f>
        <v>0</v>
      </c>
      <c r="S74" s="137">
        <f t="shared" ref="S74" si="176">N74-H74</f>
        <v>0</v>
      </c>
      <c r="T74" s="137">
        <f t="shared" ref="T74" si="177">O74-I74</f>
        <v>0</v>
      </c>
      <c r="U74" s="155">
        <f t="shared" ref="U74" si="178">P74-J74</f>
        <v>0</v>
      </c>
      <c r="V74" s="127" t="s">
        <v>447</v>
      </c>
    </row>
    <row r="75" spans="1:22" ht="47.25">
      <c r="A75" s="59" t="s">
        <v>249</v>
      </c>
      <c r="B75" s="60" t="s">
        <v>250</v>
      </c>
      <c r="C75" s="61" t="s">
        <v>21</v>
      </c>
      <c r="D75" s="85" t="str">
        <f t="shared" ref="D75:E75" si="179">IF(NOT(SUM(D76,D88)=0),SUM(D76,D88),"нд")</f>
        <v>нд</v>
      </c>
      <c r="E75" s="113" t="str">
        <f t="shared" si="179"/>
        <v>нд</v>
      </c>
      <c r="F75" s="113">
        <f t="shared" ref="F75:U75" si="180">SUM(F76,F88)</f>
        <v>7.24</v>
      </c>
      <c r="G75" s="113">
        <f t="shared" si="180"/>
        <v>0</v>
      </c>
      <c r="H75" s="113">
        <f t="shared" si="180"/>
        <v>0</v>
      </c>
      <c r="I75" s="113">
        <f t="shared" si="180"/>
        <v>0</v>
      </c>
      <c r="J75" s="149">
        <f t="shared" si="180"/>
        <v>0</v>
      </c>
      <c r="K75" s="113" t="str">
        <f t="shared" ref="K75" si="181">IF(NOT(SUM(K76,K88)=0),SUM(K76,K88),"нд")</f>
        <v>нд</v>
      </c>
      <c r="L75" s="113">
        <f t="shared" si="180"/>
        <v>7.24</v>
      </c>
      <c r="M75" s="113">
        <f t="shared" si="180"/>
        <v>0</v>
      </c>
      <c r="N75" s="113">
        <f t="shared" si="180"/>
        <v>0</v>
      </c>
      <c r="O75" s="113">
        <f t="shared" si="180"/>
        <v>0</v>
      </c>
      <c r="P75" s="149">
        <f t="shared" si="180"/>
        <v>0</v>
      </c>
      <c r="Q75" s="113">
        <f t="shared" si="180"/>
        <v>0</v>
      </c>
      <c r="R75" s="113">
        <f t="shared" si="180"/>
        <v>0</v>
      </c>
      <c r="S75" s="113">
        <f t="shared" si="180"/>
        <v>0</v>
      </c>
      <c r="T75" s="113">
        <f t="shared" si="180"/>
        <v>0</v>
      </c>
      <c r="U75" s="149">
        <f t="shared" si="180"/>
        <v>0</v>
      </c>
      <c r="V75" s="125" t="s">
        <v>431</v>
      </c>
    </row>
    <row r="76" spans="1:22" ht="15.75" customHeight="1">
      <c r="A76" s="30" t="s">
        <v>251</v>
      </c>
      <c r="B76" s="31" t="s">
        <v>27</v>
      </c>
      <c r="C76" s="26" t="s">
        <v>21</v>
      </c>
      <c r="D76" s="47" t="str">
        <f t="shared" ref="D76" si="182">IF(NOT(SUM(D77:D87)=0),SUM(D77:D87),"нд")</f>
        <v>нд</v>
      </c>
      <c r="E76" s="108" t="s">
        <v>22</v>
      </c>
      <c r="F76" s="108">
        <f t="shared" ref="F76:U76" si="183">SUM(F77:F87)</f>
        <v>0.84000000000000008</v>
      </c>
      <c r="G76" s="108">
        <f t="shared" si="183"/>
        <v>0</v>
      </c>
      <c r="H76" s="108">
        <f t="shared" si="183"/>
        <v>0</v>
      </c>
      <c r="I76" s="108">
        <f t="shared" si="183"/>
        <v>0</v>
      </c>
      <c r="J76" s="144">
        <f t="shared" si="183"/>
        <v>0</v>
      </c>
      <c r="K76" s="108" t="s">
        <v>22</v>
      </c>
      <c r="L76" s="108">
        <f t="shared" si="183"/>
        <v>0.84000000000000008</v>
      </c>
      <c r="M76" s="108">
        <f t="shared" si="183"/>
        <v>0</v>
      </c>
      <c r="N76" s="108">
        <f t="shared" si="183"/>
        <v>0</v>
      </c>
      <c r="O76" s="108">
        <f t="shared" si="183"/>
        <v>0</v>
      </c>
      <c r="P76" s="144">
        <f t="shared" si="183"/>
        <v>0</v>
      </c>
      <c r="Q76" s="108">
        <f t="shared" si="183"/>
        <v>0</v>
      </c>
      <c r="R76" s="108">
        <f t="shared" si="183"/>
        <v>0</v>
      </c>
      <c r="S76" s="108">
        <f t="shared" si="183"/>
        <v>0</v>
      </c>
      <c r="T76" s="108">
        <f t="shared" si="183"/>
        <v>0</v>
      </c>
      <c r="U76" s="144">
        <f t="shared" si="183"/>
        <v>0</v>
      </c>
      <c r="V76" s="129" t="s">
        <v>431</v>
      </c>
    </row>
    <row r="77" spans="1:22" ht="47.25">
      <c r="A77" s="33" t="s">
        <v>252</v>
      </c>
      <c r="B77" s="65" t="s">
        <v>53</v>
      </c>
      <c r="C77" s="35" t="s">
        <v>54</v>
      </c>
      <c r="D77" s="90" t="s">
        <v>22</v>
      </c>
      <c r="E77" s="115" t="s">
        <v>22</v>
      </c>
      <c r="F77" s="116">
        <v>0</v>
      </c>
      <c r="G77" s="115">
        <v>0</v>
      </c>
      <c r="H77" s="115">
        <v>0</v>
      </c>
      <c r="I77" s="115">
        <v>0</v>
      </c>
      <c r="J77" s="151">
        <v>0</v>
      </c>
      <c r="K77" s="115" t="s">
        <v>22</v>
      </c>
      <c r="L77" s="116">
        <v>0</v>
      </c>
      <c r="M77" s="137">
        <v>0</v>
      </c>
      <c r="N77" s="137">
        <v>0</v>
      </c>
      <c r="O77" s="137">
        <v>0</v>
      </c>
      <c r="P77" s="155">
        <v>0</v>
      </c>
      <c r="Q77" s="137">
        <f t="shared" ref="Q77:Q87" si="184">L77-F77</f>
        <v>0</v>
      </c>
      <c r="R77" s="137">
        <f t="shared" ref="R77:R87" si="185">M77-G77</f>
        <v>0</v>
      </c>
      <c r="S77" s="137">
        <f t="shared" ref="S77:S87" si="186">N77-H77</f>
        <v>0</v>
      </c>
      <c r="T77" s="137">
        <f t="shared" ref="T77:T87" si="187">O77-I77</f>
        <v>0</v>
      </c>
      <c r="U77" s="155">
        <f t="shared" ref="U77:U87" si="188">P77-J77</f>
        <v>0</v>
      </c>
      <c r="V77" s="127" t="s">
        <v>447</v>
      </c>
    </row>
    <row r="78" spans="1:22" ht="31.5">
      <c r="A78" s="33" t="s">
        <v>253</v>
      </c>
      <c r="B78" s="38" t="s">
        <v>55</v>
      </c>
      <c r="C78" s="35" t="s">
        <v>56</v>
      </c>
      <c r="D78" s="91" t="s">
        <v>22</v>
      </c>
      <c r="E78" s="115" t="s">
        <v>22</v>
      </c>
      <c r="F78" s="116">
        <v>0</v>
      </c>
      <c r="G78" s="115">
        <v>0</v>
      </c>
      <c r="H78" s="115">
        <v>0</v>
      </c>
      <c r="I78" s="115">
        <v>0</v>
      </c>
      <c r="J78" s="151">
        <v>0</v>
      </c>
      <c r="K78" s="115" t="s">
        <v>22</v>
      </c>
      <c r="L78" s="116">
        <v>0</v>
      </c>
      <c r="M78" s="137">
        <v>0</v>
      </c>
      <c r="N78" s="137">
        <v>0</v>
      </c>
      <c r="O78" s="137">
        <v>0</v>
      </c>
      <c r="P78" s="155">
        <v>0</v>
      </c>
      <c r="Q78" s="137">
        <f t="shared" si="184"/>
        <v>0</v>
      </c>
      <c r="R78" s="137">
        <f t="shared" si="185"/>
        <v>0</v>
      </c>
      <c r="S78" s="137">
        <f t="shared" si="186"/>
        <v>0</v>
      </c>
      <c r="T78" s="137">
        <f t="shared" si="187"/>
        <v>0</v>
      </c>
      <c r="U78" s="155">
        <f t="shared" si="188"/>
        <v>0</v>
      </c>
      <c r="V78" s="127" t="s">
        <v>447</v>
      </c>
    </row>
    <row r="79" spans="1:22" ht="31.5">
      <c r="A79" s="62" t="s">
        <v>254</v>
      </c>
      <c r="B79" s="71" t="s">
        <v>255</v>
      </c>
      <c r="C79" s="72" t="s">
        <v>57</v>
      </c>
      <c r="D79" s="92" t="s">
        <v>22</v>
      </c>
      <c r="E79" s="135" t="s">
        <v>22</v>
      </c>
      <c r="F79" s="116">
        <v>0</v>
      </c>
      <c r="G79" s="135">
        <v>0</v>
      </c>
      <c r="H79" s="135">
        <v>0</v>
      </c>
      <c r="I79" s="135">
        <v>0</v>
      </c>
      <c r="J79" s="150">
        <v>0</v>
      </c>
      <c r="K79" s="135" t="s">
        <v>22</v>
      </c>
      <c r="L79" s="116">
        <v>0</v>
      </c>
      <c r="M79" s="136">
        <v>0</v>
      </c>
      <c r="N79" s="136">
        <v>0</v>
      </c>
      <c r="O79" s="136">
        <v>0</v>
      </c>
      <c r="P79" s="154">
        <v>0</v>
      </c>
      <c r="Q79" s="136">
        <f t="shared" si="184"/>
        <v>0</v>
      </c>
      <c r="R79" s="136">
        <f t="shared" si="185"/>
        <v>0</v>
      </c>
      <c r="S79" s="136">
        <f t="shared" si="186"/>
        <v>0</v>
      </c>
      <c r="T79" s="136">
        <f t="shared" si="187"/>
        <v>0</v>
      </c>
      <c r="U79" s="154">
        <f t="shared" si="188"/>
        <v>0</v>
      </c>
      <c r="V79" s="127" t="s">
        <v>447</v>
      </c>
    </row>
    <row r="80" spans="1:22" ht="31.5">
      <c r="A80" s="33" t="s">
        <v>256</v>
      </c>
      <c r="B80" s="38" t="s">
        <v>58</v>
      </c>
      <c r="C80" s="36" t="s">
        <v>59</v>
      </c>
      <c r="D80" s="91" t="s">
        <v>22</v>
      </c>
      <c r="E80" s="115" t="s">
        <v>22</v>
      </c>
      <c r="F80" s="116">
        <v>0</v>
      </c>
      <c r="G80" s="115">
        <v>0</v>
      </c>
      <c r="H80" s="115">
        <v>0</v>
      </c>
      <c r="I80" s="115">
        <v>0</v>
      </c>
      <c r="J80" s="151">
        <v>0</v>
      </c>
      <c r="K80" s="115" t="s">
        <v>22</v>
      </c>
      <c r="L80" s="116">
        <v>0</v>
      </c>
      <c r="M80" s="137">
        <v>0</v>
      </c>
      <c r="N80" s="137">
        <v>0</v>
      </c>
      <c r="O80" s="137">
        <v>0</v>
      </c>
      <c r="P80" s="155">
        <v>0</v>
      </c>
      <c r="Q80" s="137">
        <f t="shared" si="184"/>
        <v>0</v>
      </c>
      <c r="R80" s="137">
        <f t="shared" si="185"/>
        <v>0</v>
      </c>
      <c r="S80" s="137">
        <f t="shared" si="186"/>
        <v>0</v>
      </c>
      <c r="T80" s="137">
        <f t="shared" si="187"/>
        <v>0</v>
      </c>
      <c r="U80" s="155">
        <f t="shared" si="188"/>
        <v>0</v>
      </c>
      <c r="V80" s="127" t="s">
        <v>447</v>
      </c>
    </row>
    <row r="81" spans="1:22" ht="47.25">
      <c r="A81" s="33" t="s">
        <v>257</v>
      </c>
      <c r="B81" s="38" t="s">
        <v>60</v>
      </c>
      <c r="C81" s="35" t="s">
        <v>61</v>
      </c>
      <c r="D81" s="90" t="s">
        <v>22</v>
      </c>
      <c r="E81" s="151">
        <v>3</v>
      </c>
      <c r="F81" s="116">
        <v>0.8</v>
      </c>
      <c r="G81" s="115">
        <v>0</v>
      </c>
      <c r="H81" s="115">
        <v>0</v>
      </c>
      <c r="I81" s="115">
        <v>0</v>
      </c>
      <c r="J81" s="151">
        <v>0</v>
      </c>
      <c r="K81" s="161">
        <v>3</v>
      </c>
      <c r="L81" s="116">
        <v>0.8</v>
      </c>
      <c r="M81" s="137">
        <v>0</v>
      </c>
      <c r="N81" s="137">
        <v>0</v>
      </c>
      <c r="O81" s="137">
        <v>0</v>
      </c>
      <c r="P81" s="155">
        <v>0</v>
      </c>
      <c r="Q81" s="137">
        <f t="shared" si="184"/>
        <v>0</v>
      </c>
      <c r="R81" s="137">
        <f t="shared" si="185"/>
        <v>0</v>
      </c>
      <c r="S81" s="137">
        <f t="shared" si="186"/>
        <v>0</v>
      </c>
      <c r="T81" s="137">
        <f t="shared" si="187"/>
        <v>0</v>
      </c>
      <c r="U81" s="155">
        <f t="shared" si="188"/>
        <v>0</v>
      </c>
      <c r="V81" s="130" t="s">
        <v>448</v>
      </c>
    </row>
    <row r="82" spans="1:22" ht="31.5">
      <c r="A82" s="62" t="s">
        <v>258</v>
      </c>
      <c r="B82" s="71" t="s">
        <v>259</v>
      </c>
      <c r="C82" s="72" t="s">
        <v>62</v>
      </c>
      <c r="D82" s="92" t="s">
        <v>22</v>
      </c>
      <c r="E82" s="135" t="s">
        <v>22</v>
      </c>
      <c r="F82" s="116">
        <v>0</v>
      </c>
      <c r="G82" s="135">
        <v>0</v>
      </c>
      <c r="H82" s="135">
        <v>0</v>
      </c>
      <c r="I82" s="135">
        <v>0</v>
      </c>
      <c r="J82" s="150">
        <v>0</v>
      </c>
      <c r="K82" s="135" t="s">
        <v>22</v>
      </c>
      <c r="L82" s="116">
        <v>0</v>
      </c>
      <c r="M82" s="136">
        <v>0</v>
      </c>
      <c r="N82" s="136">
        <v>0</v>
      </c>
      <c r="O82" s="136">
        <v>0</v>
      </c>
      <c r="P82" s="154">
        <v>0</v>
      </c>
      <c r="Q82" s="136">
        <f t="shared" si="184"/>
        <v>0</v>
      </c>
      <c r="R82" s="136">
        <f t="shared" si="185"/>
        <v>0</v>
      </c>
      <c r="S82" s="136">
        <f t="shared" si="186"/>
        <v>0</v>
      </c>
      <c r="T82" s="136">
        <f t="shared" si="187"/>
        <v>0</v>
      </c>
      <c r="U82" s="154">
        <f t="shared" si="188"/>
        <v>0</v>
      </c>
      <c r="V82" s="127" t="s">
        <v>447</v>
      </c>
    </row>
    <row r="83" spans="1:22" ht="31.5">
      <c r="A83" s="33" t="s">
        <v>260</v>
      </c>
      <c r="B83" s="38" t="s">
        <v>63</v>
      </c>
      <c r="C83" s="35" t="s">
        <v>64</v>
      </c>
      <c r="D83" s="91" t="s">
        <v>22</v>
      </c>
      <c r="E83" s="115" t="s">
        <v>22</v>
      </c>
      <c r="F83" s="116">
        <v>0</v>
      </c>
      <c r="G83" s="115">
        <v>0</v>
      </c>
      <c r="H83" s="115">
        <v>0</v>
      </c>
      <c r="I83" s="115">
        <v>0</v>
      </c>
      <c r="J83" s="151">
        <v>0</v>
      </c>
      <c r="K83" s="115" t="s">
        <v>22</v>
      </c>
      <c r="L83" s="116">
        <v>0</v>
      </c>
      <c r="M83" s="137">
        <v>0</v>
      </c>
      <c r="N83" s="137">
        <v>0</v>
      </c>
      <c r="O83" s="137">
        <v>0</v>
      </c>
      <c r="P83" s="155">
        <v>0</v>
      </c>
      <c r="Q83" s="137">
        <f t="shared" si="184"/>
        <v>0</v>
      </c>
      <c r="R83" s="137">
        <f t="shared" si="185"/>
        <v>0</v>
      </c>
      <c r="S83" s="137">
        <f t="shared" si="186"/>
        <v>0</v>
      </c>
      <c r="T83" s="137">
        <f t="shared" si="187"/>
        <v>0</v>
      </c>
      <c r="U83" s="155">
        <f t="shared" si="188"/>
        <v>0</v>
      </c>
      <c r="V83" s="127" t="s">
        <v>447</v>
      </c>
    </row>
    <row r="84" spans="1:22" ht="31.5">
      <c r="A84" s="33" t="s">
        <v>261</v>
      </c>
      <c r="B84" s="38" t="s">
        <v>65</v>
      </c>
      <c r="C84" s="36" t="s">
        <v>66</v>
      </c>
      <c r="D84" s="91" t="s">
        <v>22</v>
      </c>
      <c r="E84" s="115" t="s">
        <v>22</v>
      </c>
      <c r="F84" s="116">
        <v>0</v>
      </c>
      <c r="G84" s="115">
        <v>0</v>
      </c>
      <c r="H84" s="115">
        <v>0</v>
      </c>
      <c r="I84" s="115">
        <v>0</v>
      </c>
      <c r="J84" s="151">
        <v>0</v>
      </c>
      <c r="K84" s="115" t="s">
        <v>22</v>
      </c>
      <c r="L84" s="116">
        <v>0</v>
      </c>
      <c r="M84" s="137">
        <v>0</v>
      </c>
      <c r="N84" s="137">
        <v>0</v>
      </c>
      <c r="O84" s="137">
        <v>0</v>
      </c>
      <c r="P84" s="155">
        <v>0</v>
      </c>
      <c r="Q84" s="137">
        <f t="shared" si="184"/>
        <v>0</v>
      </c>
      <c r="R84" s="137">
        <f t="shared" si="185"/>
        <v>0</v>
      </c>
      <c r="S84" s="137">
        <f t="shared" si="186"/>
        <v>0</v>
      </c>
      <c r="T84" s="137">
        <f t="shared" si="187"/>
        <v>0</v>
      </c>
      <c r="U84" s="155">
        <f t="shared" si="188"/>
        <v>0</v>
      </c>
      <c r="V84" s="127" t="s">
        <v>447</v>
      </c>
    </row>
    <row r="85" spans="1:22" ht="31.5">
      <c r="A85" s="33" t="s">
        <v>262</v>
      </c>
      <c r="B85" s="38" t="s">
        <v>67</v>
      </c>
      <c r="C85" s="35" t="s">
        <v>68</v>
      </c>
      <c r="D85" s="90" t="s">
        <v>22</v>
      </c>
      <c r="E85" s="151">
        <v>3</v>
      </c>
      <c r="F85" s="117">
        <v>0.04</v>
      </c>
      <c r="G85" s="115">
        <v>0</v>
      </c>
      <c r="H85" s="115">
        <v>0</v>
      </c>
      <c r="I85" s="115">
        <v>0</v>
      </c>
      <c r="J85" s="151">
        <v>0</v>
      </c>
      <c r="K85" s="161">
        <v>3</v>
      </c>
      <c r="L85" s="117">
        <v>0.04</v>
      </c>
      <c r="M85" s="137">
        <v>0</v>
      </c>
      <c r="N85" s="137">
        <v>0</v>
      </c>
      <c r="O85" s="137">
        <v>0</v>
      </c>
      <c r="P85" s="155">
        <v>0</v>
      </c>
      <c r="Q85" s="137">
        <f t="shared" si="184"/>
        <v>0</v>
      </c>
      <c r="R85" s="137">
        <f t="shared" si="185"/>
        <v>0</v>
      </c>
      <c r="S85" s="137">
        <f t="shared" si="186"/>
        <v>0</v>
      </c>
      <c r="T85" s="137">
        <f t="shared" si="187"/>
        <v>0</v>
      </c>
      <c r="U85" s="155">
        <f t="shared" si="188"/>
        <v>0</v>
      </c>
      <c r="V85" s="130" t="s">
        <v>448</v>
      </c>
    </row>
    <row r="86" spans="1:22" ht="78.75" customHeight="1">
      <c r="A86" s="33" t="s">
        <v>263</v>
      </c>
      <c r="B86" s="38" t="s">
        <v>69</v>
      </c>
      <c r="C86" s="35" t="s">
        <v>70</v>
      </c>
      <c r="D86" s="91" t="s">
        <v>22</v>
      </c>
      <c r="E86" s="115" t="s">
        <v>22</v>
      </c>
      <c r="F86" s="116">
        <v>0</v>
      </c>
      <c r="G86" s="115">
        <v>0</v>
      </c>
      <c r="H86" s="115">
        <v>0</v>
      </c>
      <c r="I86" s="115">
        <v>0</v>
      </c>
      <c r="J86" s="151">
        <v>0</v>
      </c>
      <c r="K86" s="115" t="s">
        <v>22</v>
      </c>
      <c r="L86" s="116">
        <v>0</v>
      </c>
      <c r="M86" s="137">
        <v>0</v>
      </c>
      <c r="N86" s="137">
        <v>0</v>
      </c>
      <c r="O86" s="137">
        <v>0</v>
      </c>
      <c r="P86" s="155">
        <v>0</v>
      </c>
      <c r="Q86" s="137">
        <f t="shared" si="184"/>
        <v>0</v>
      </c>
      <c r="R86" s="137">
        <f t="shared" si="185"/>
        <v>0</v>
      </c>
      <c r="S86" s="137">
        <f t="shared" si="186"/>
        <v>0</v>
      </c>
      <c r="T86" s="137">
        <f t="shared" si="187"/>
        <v>0</v>
      </c>
      <c r="U86" s="155">
        <f t="shared" si="188"/>
        <v>0</v>
      </c>
      <c r="V86" s="127" t="s">
        <v>447</v>
      </c>
    </row>
    <row r="87" spans="1:22" ht="63">
      <c r="A87" s="62" t="s">
        <v>264</v>
      </c>
      <c r="B87" s="71" t="s">
        <v>265</v>
      </c>
      <c r="C87" s="72" t="s">
        <v>71</v>
      </c>
      <c r="D87" s="92" t="s">
        <v>22</v>
      </c>
      <c r="E87" s="135" t="s">
        <v>22</v>
      </c>
      <c r="F87" s="116">
        <v>0</v>
      </c>
      <c r="G87" s="135">
        <v>0</v>
      </c>
      <c r="H87" s="135">
        <v>0</v>
      </c>
      <c r="I87" s="135">
        <v>0</v>
      </c>
      <c r="J87" s="150">
        <v>0</v>
      </c>
      <c r="K87" s="135" t="s">
        <v>22</v>
      </c>
      <c r="L87" s="116">
        <v>0</v>
      </c>
      <c r="M87" s="136">
        <v>0</v>
      </c>
      <c r="N87" s="136">
        <v>0</v>
      </c>
      <c r="O87" s="136">
        <v>0</v>
      </c>
      <c r="P87" s="154">
        <v>0</v>
      </c>
      <c r="Q87" s="136">
        <f t="shared" si="184"/>
        <v>0</v>
      </c>
      <c r="R87" s="136">
        <f t="shared" si="185"/>
        <v>0</v>
      </c>
      <c r="S87" s="136">
        <f t="shared" si="186"/>
        <v>0</v>
      </c>
      <c r="T87" s="136">
        <f t="shared" si="187"/>
        <v>0</v>
      </c>
      <c r="U87" s="154">
        <f t="shared" si="188"/>
        <v>0</v>
      </c>
      <c r="V87" s="127" t="s">
        <v>447</v>
      </c>
    </row>
    <row r="88" spans="1:22">
      <c r="A88" s="39" t="s">
        <v>266</v>
      </c>
      <c r="B88" s="40" t="s">
        <v>72</v>
      </c>
      <c r="C88" s="41" t="s">
        <v>21</v>
      </c>
      <c r="D88" s="48" t="str">
        <f t="shared" ref="D88" si="189">IF(NOT(SUM(D89:D126)=0),SUM(D89:D126),"нд")</f>
        <v>нд</v>
      </c>
      <c r="E88" s="109" t="s">
        <v>22</v>
      </c>
      <c r="F88" s="109">
        <f t="shared" ref="F88:U88" si="190">SUM(F89:F126)</f>
        <v>6.4</v>
      </c>
      <c r="G88" s="109">
        <f t="shared" si="190"/>
        <v>0</v>
      </c>
      <c r="H88" s="109">
        <f t="shared" si="190"/>
        <v>0</v>
      </c>
      <c r="I88" s="109">
        <f t="shared" si="190"/>
        <v>0</v>
      </c>
      <c r="J88" s="145">
        <f t="shared" si="190"/>
        <v>0</v>
      </c>
      <c r="K88" s="109" t="s">
        <v>22</v>
      </c>
      <c r="L88" s="109">
        <f t="shared" si="190"/>
        <v>6.4</v>
      </c>
      <c r="M88" s="109">
        <f t="shared" si="190"/>
        <v>0</v>
      </c>
      <c r="N88" s="109">
        <f t="shared" si="190"/>
        <v>0</v>
      </c>
      <c r="O88" s="109">
        <f t="shared" si="190"/>
        <v>0</v>
      </c>
      <c r="P88" s="145">
        <f t="shared" si="190"/>
        <v>0</v>
      </c>
      <c r="Q88" s="109">
        <f t="shared" si="190"/>
        <v>0</v>
      </c>
      <c r="R88" s="109">
        <f t="shared" si="190"/>
        <v>0</v>
      </c>
      <c r="S88" s="109">
        <f t="shared" si="190"/>
        <v>0</v>
      </c>
      <c r="T88" s="109">
        <f t="shared" si="190"/>
        <v>0</v>
      </c>
      <c r="U88" s="145">
        <f t="shared" si="190"/>
        <v>0</v>
      </c>
      <c r="V88" s="121" t="s">
        <v>431</v>
      </c>
    </row>
    <row r="89" spans="1:22" ht="47.25">
      <c r="A89" s="33" t="s">
        <v>267</v>
      </c>
      <c r="B89" s="38" t="s">
        <v>73</v>
      </c>
      <c r="C89" s="35" t="s">
        <v>74</v>
      </c>
      <c r="D89" s="91" t="s">
        <v>22</v>
      </c>
      <c r="E89" s="115" t="s">
        <v>22</v>
      </c>
      <c r="F89" s="116">
        <v>0</v>
      </c>
      <c r="G89" s="115">
        <v>0</v>
      </c>
      <c r="H89" s="115">
        <v>0</v>
      </c>
      <c r="I89" s="115">
        <v>0</v>
      </c>
      <c r="J89" s="151">
        <v>0</v>
      </c>
      <c r="K89" s="115" t="s">
        <v>22</v>
      </c>
      <c r="L89" s="116">
        <v>0</v>
      </c>
      <c r="M89" s="137">
        <v>0</v>
      </c>
      <c r="N89" s="137">
        <v>0</v>
      </c>
      <c r="O89" s="137">
        <v>0</v>
      </c>
      <c r="P89" s="155">
        <v>0</v>
      </c>
      <c r="Q89" s="137">
        <f t="shared" ref="Q89:Q126" si="191">L89-F89</f>
        <v>0</v>
      </c>
      <c r="R89" s="137">
        <f t="shared" ref="R89:R126" si="192">M89-G89</f>
        <v>0</v>
      </c>
      <c r="S89" s="137">
        <f t="shared" ref="S89:S126" si="193">N89-H89</f>
        <v>0</v>
      </c>
      <c r="T89" s="137">
        <f t="shared" ref="T89:T126" si="194">O89-I89</f>
        <v>0</v>
      </c>
      <c r="U89" s="155">
        <f t="shared" ref="U89:U126" si="195">P89-J89</f>
        <v>0</v>
      </c>
      <c r="V89" s="127" t="s">
        <v>447</v>
      </c>
    </row>
    <row r="90" spans="1:22" ht="47.25">
      <c r="A90" s="33" t="s">
        <v>268</v>
      </c>
      <c r="B90" s="38" t="s">
        <v>75</v>
      </c>
      <c r="C90" s="35" t="s">
        <v>76</v>
      </c>
      <c r="D90" s="91" t="s">
        <v>22</v>
      </c>
      <c r="E90" s="115" t="s">
        <v>22</v>
      </c>
      <c r="F90" s="116">
        <v>0</v>
      </c>
      <c r="G90" s="115">
        <v>0</v>
      </c>
      <c r="H90" s="115">
        <v>0</v>
      </c>
      <c r="I90" s="115">
        <v>0</v>
      </c>
      <c r="J90" s="151">
        <v>0</v>
      </c>
      <c r="K90" s="115" t="s">
        <v>22</v>
      </c>
      <c r="L90" s="116">
        <v>0</v>
      </c>
      <c r="M90" s="137">
        <v>0</v>
      </c>
      <c r="N90" s="137">
        <v>0</v>
      </c>
      <c r="O90" s="137">
        <v>0</v>
      </c>
      <c r="P90" s="155">
        <v>0</v>
      </c>
      <c r="Q90" s="137">
        <f t="shared" si="191"/>
        <v>0</v>
      </c>
      <c r="R90" s="137">
        <f t="shared" si="192"/>
        <v>0</v>
      </c>
      <c r="S90" s="137">
        <f t="shared" si="193"/>
        <v>0</v>
      </c>
      <c r="T90" s="137">
        <f t="shared" si="194"/>
        <v>0</v>
      </c>
      <c r="U90" s="155">
        <f t="shared" si="195"/>
        <v>0</v>
      </c>
      <c r="V90" s="127" t="s">
        <v>447</v>
      </c>
    </row>
    <row r="91" spans="1:22" ht="47.25">
      <c r="A91" s="33" t="s">
        <v>269</v>
      </c>
      <c r="B91" s="38" t="s">
        <v>270</v>
      </c>
      <c r="C91" s="35" t="s">
        <v>77</v>
      </c>
      <c r="D91" s="91" t="s">
        <v>22</v>
      </c>
      <c r="E91" s="115" t="s">
        <v>22</v>
      </c>
      <c r="F91" s="116">
        <v>0</v>
      </c>
      <c r="G91" s="115">
        <v>0</v>
      </c>
      <c r="H91" s="115">
        <v>0</v>
      </c>
      <c r="I91" s="115">
        <v>0</v>
      </c>
      <c r="J91" s="151">
        <v>0</v>
      </c>
      <c r="K91" s="115" t="s">
        <v>22</v>
      </c>
      <c r="L91" s="116">
        <v>0</v>
      </c>
      <c r="M91" s="137">
        <v>0</v>
      </c>
      <c r="N91" s="137">
        <v>0</v>
      </c>
      <c r="O91" s="137">
        <v>0</v>
      </c>
      <c r="P91" s="155">
        <v>0</v>
      </c>
      <c r="Q91" s="137">
        <f t="shared" si="191"/>
        <v>0</v>
      </c>
      <c r="R91" s="137">
        <f t="shared" si="192"/>
        <v>0</v>
      </c>
      <c r="S91" s="137">
        <f t="shared" si="193"/>
        <v>0</v>
      </c>
      <c r="T91" s="137">
        <f t="shared" si="194"/>
        <v>0</v>
      </c>
      <c r="U91" s="155">
        <f t="shared" si="195"/>
        <v>0</v>
      </c>
      <c r="V91" s="127" t="s">
        <v>447</v>
      </c>
    </row>
    <row r="92" spans="1:22" ht="47.25">
      <c r="A92" s="33" t="s">
        <v>271</v>
      </c>
      <c r="B92" s="44" t="s">
        <v>272</v>
      </c>
      <c r="C92" s="36" t="s">
        <v>273</v>
      </c>
      <c r="D92" s="91" t="s">
        <v>22</v>
      </c>
      <c r="E92" s="115" t="s">
        <v>22</v>
      </c>
      <c r="F92" s="116">
        <v>0</v>
      </c>
      <c r="G92" s="115">
        <v>0</v>
      </c>
      <c r="H92" s="115">
        <v>0</v>
      </c>
      <c r="I92" s="115">
        <v>0</v>
      </c>
      <c r="J92" s="151">
        <v>0</v>
      </c>
      <c r="K92" s="115" t="s">
        <v>22</v>
      </c>
      <c r="L92" s="116">
        <v>0</v>
      </c>
      <c r="M92" s="137">
        <v>0</v>
      </c>
      <c r="N92" s="137">
        <v>0</v>
      </c>
      <c r="O92" s="137">
        <v>0</v>
      </c>
      <c r="P92" s="155">
        <v>0</v>
      </c>
      <c r="Q92" s="137">
        <f t="shared" si="191"/>
        <v>0</v>
      </c>
      <c r="R92" s="137">
        <f t="shared" si="192"/>
        <v>0</v>
      </c>
      <c r="S92" s="137">
        <f t="shared" si="193"/>
        <v>0</v>
      </c>
      <c r="T92" s="137">
        <f t="shared" si="194"/>
        <v>0</v>
      </c>
      <c r="U92" s="155">
        <f t="shared" si="195"/>
        <v>0</v>
      </c>
      <c r="V92" s="127" t="s">
        <v>447</v>
      </c>
    </row>
    <row r="93" spans="1:22" ht="47.25">
      <c r="A93" s="33" t="s">
        <v>274</v>
      </c>
      <c r="B93" s="38" t="s">
        <v>275</v>
      </c>
      <c r="C93" s="35" t="s">
        <v>78</v>
      </c>
      <c r="D93" s="91" t="s">
        <v>22</v>
      </c>
      <c r="E93" s="115" t="s">
        <v>22</v>
      </c>
      <c r="F93" s="116">
        <v>0</v>
      </c>
      <c r="G93" s="115">
        <v>0</v>
      </c>
      <c r="H93" s="115">
        <v>0</v>
      </c>
      <c r="I93" s="115">
        <v>0</v>
      </c>
      <c r="J93" s="151">
        <v>0</v>
      </c>
      <c r="K93" s="115" t="s">
        <v>22</v>
      </c>
      <c r="L93" s="116">
        <v>0</v>
      </c>
      <c r="M93" s="137">
        <v>0</v>
      </c>
      <c r="N93" s="137">
        <v>0</v>
      </c>
      <c r="O93" s="137">
        <v>0</v>
      </c>
      <c r="P93" s="155">
        <v>0</v>
      </c>
      <c r="Q93" s="137">
        <f t="shared" si="191"/>
        <v>0</v>
      </c>
      <c r="R93" s="137">
        <f t="shared" si="192"/>
        <v>0</v>
      </c>
      <c r="S93" s="137">
        <f t="shared" si="193"/>
        <v>0</v>
      </c>
      <c r="T93" s="137">
        <f t="shared" si="194"/>
        <v>0</v>
      </c>
      <c r="U93" s="155">
        <f t="shared" si="195"/>
        <v>0</v>
      </c>
      <c r="V93" s="127" t="s">
        <v>447</v>
      </c>
    </row>
    <row r="94" spans="1:22" ht="47.25">
      <c r="A94" s="33" t="s">
        <v>276</v>
      </c>
      <c r="B94" s="38" t="s">
        <v>79</v>
      </c>
      <c r="C94" s="35" t="s">
        <v>80</v>
      </c>
      <c r="D94" s="91" t="s">
        <v>22</v>
      </c>
      <c r="E94" s="115" t="s">
        <v>22</v>
      </c>
      <c r="F94" s="116">
        <v>0</v>
      </c>
      <c r="G94" s="115">
        <v>0</v>
      </c>
      <c r="H94" s="115">
        <v>0</v>
      </c>
      <c r="I94" s="115">
        <v>0</v>
      </c>
      <c r="J94" s="151">
        <v>0</v>
      </c>
      <c r="K94" s="115" t="s">
        <v>22</v>
      </c>
      <c r="L94" s="116">
        <v>0</v>
      </c>
      <c r="M94" s="137">
        <v>0</v>
      </c>
      <c r="N94" s="137">
        <v>0</v>
      </c>
      <c r="O94" s="137">
        <v>0</v>
      </c>
      <c r="P94" s="155">
        <v>0</v>
      </c>
      <c r="Q94" s="137">
        <f t="shared" si="191"/>
        <v>0</v>
      </c>
      <c r="R94" s="137">
        <f t="shared" si="192"/>
        <v>0</v>
      </c>
      <c r="S94" s="137">
        <f t="shared" si="193"/>
        <v>0</v>
      </c>
      <c r="T94" s="137">
        <f t="shared" si="194"/>
        <v>0</v>
      </c>
      <c r="U94" s="155">
        <f t="shared" si="195"/>
        <v>0</v>
      </c>
      <c r="V94" s="127" t="s">
        <v>447</v>
      </c>
    </row>
    <row r="95" spans="1:22" ht="47.25">
      <c r="A95" s="62" t="s">
        <v>277</v>
      </c>
      <c r="B95" s="71" t="s">
        <v>278</v>
      </c>
      <c r="C95" s="72" t="s">
        <v>81</v>
      </c>
      <c r="D95" s="92" t="s">
        <v>22</v>
      </c>
      <c r="E95" s="135" t="s">
        <v>22</v>
      </c>
      <c r="F95" s="116">
        <v>0</v>
      </c>
      <c r="G95" s="135">
        <v>0</v>
      </c>
      <c r="H95" s="135">
        <v>0</v>
      </c>
      <c r="I95" s="135">
        <v>0</v>
      </c>
      <c r="J95" s="150">
        <v>0</v>
      </c>
      <c r="K95" s="135" t="s">
        <v>22</v>
      </c>
      <c r="L95" s="116">
        <v>0</v>
      </c>
      <c r="M95" s="136">
        <v>0</v>
      </c>
      <c r="N95" s="136">
        <v>0</v>
      </c>
      <c r="O95" s="136">
        <v>0</v>
      </c>
      <c r="P95" s="154">
        <v>0</v>
      </c>
      <c r="Q95" s="136">
        <f t="shared" si="191"/>
        <v>0</v>
      </c>
      <c r="R95" s="136">
        <f t="shared" si="192"/>
        <v>0</v>
      </c>
      <c r="S95" s="136">
        <f t="shared" si="193"/>
        <v>0</v>
      </c>
      <c r="T95" s="136">
        <f t="shared" si="194"/>
        <v>0</v>
      </c>
      <c r="U95" s="154">
        <f t="shared" si="195"/>
        <v>0</v>
      </c>
      <c r="V95" s="127" t="s">
        <v>447</v>
      </c>
    </row>
    <row r="96" spans="1:22" ht="47.25">
      <c r="A96" s="33" t="s">
        <v>279</v>
      </c>
      <c r="B96" s="38" t="s">
        <v>280</v>
      </c>
      <c r="C96" s="35" t="s">
        <v>82</v>
      </c>
      <c r="D96" s="91" t="s">
        <v>22</v>
      </c>
      <c r="E96" s="115" t="s">
        <v>22</v>
      </c>
      <c r="F96" s="116">
        <v>0</v>
      </c>
      <c r="G96" s="115">
        <v>0</v>
      </c>
      <c r="H96" s="115">
        <v>0</v>
      </c>
      <c r="I96" s="115">
        <v>0</v>
      </c>
      <c r="J96" s="151">
        <v>0</v>
      </c>
      <c r="K96" s="115" t="s">
        <v>22</v>
      </c>
      <c r="L96" s="116">
        <v>0</v>
      </c>
      <c r="M96" s="137">
        <v>0</v>
      </c>
      <c r="N96" s="137">
        <v>0</v>
      </c>
      <c r="O96" s="137">
        <v>0</v>
      </c>
      <c r="P96" s="155">
        <v>0</v>
      </c>
      <c r="Q96" s="137">
        <f t="shared" si="191"/>
        <v>0</v>
      </c>
      <c r="R96" s="137">
        <f t="shared" si="192"/>
        <v>0</v>
      </c>
      <c r="S96" s="137">
        <f t="shared" si="193"/>
        <v>0</v>
      </c>
      <c r="T96" s="137">
        <f t="shared" si="194"/>
        <v>0</v>
      </c>
      <c r="U96" s="155">
        <f t="shared" si="195"/>
        <v>0</v>
      </c>
      <c r="V96" s="127" t="s">
        <v>447</v>
      </c>
    </row>
    <row r="97" spans="1:22" ht="31.5">
      <c r="A97" s="62" t="s">
        <v>281</v>
      </c>
      <c r="B97" s="71" t="s">
        <v>282</v>
      </c>
      <c r="C97" s="72" t="s">
        <v>83</v>
      </c>
      <c r="D97" s="92" t="s">
        <v>22</v>
      </c>
      <c r="E97" s="135" t="s">
        <v>22</v>
      </c>
      <c r="F97" s="116">
        <v>0</v>
      </c>
      <c r="G97" s="135">
        <v>0</v>
      </c>
      <c r="H97" s="135">
        <v>0</v>
      </c>
      <c r="I97" s="135">
        <v>0</v>
      </c>
      <c r="J97" s="150">
        <v>0</v>
      </c>
      <c r="K97" s="135" t="s">
        <v>22</v>
      </c>
      <c r="L97" s="116">
        <v>0</v>
      </c>
      <c r="M97" s="136">
        <v>0</v>
      </c>
      <c r="N97" s="136">
        <v>0</v>
      </c>
      <c r="O97" s="136">
        <v>0</v>
      </c>
      <c r="P97" s="154">
        <v>0</v>
      </c>
      <c r="Q97" s="136">
        <f t="shared" si="191"/>
        <v>0</v>
      </c>
      <c r="R97" s="136">
        <f t="shared" si="192"/>
        <v>0</v>
      </c>
      <c r="S97" s="136">
        <f t="shared" si="193"/>
        <v>0</v>
      </c>
      <c r="T97" s="136">
        <f t="shared" si="194"/>
        <v>0</v>
      </c>
      <c r="U97" s="154">
        <f t="shared" si="195"/>
        <v>0</v>
      </c>
      <c r="V97" s="127" t="s">
        <v>447</v>
      </c>
    </row>
    <row r="98" spans="1:22" ht="31.5">
      <c r="A98" s="33" t="s">
        <v>283</v>
      </c>
      <c r="B98" s="44" t="s">
        <v>84</v>
      </c>
      <c r="C98" s="35" t="s">
        <v>85</v>
      </c>
      <c r="D98" s="90" t="s">
        <v>22</v>
      </c>
      <c r="E98" s="151">
        <v>3</v>
      </c>
      <c r="F98" s="116">
        <v>0.8</v>
      </c>
      <c r="G98" s="115">
        <v>0</v>
      </c>
      <c r="H98" s="115">
        <v>0</v>
      </c>
      <c r="I98" s="115">
        <v>0</v>
      </c>
      <c r="J98" s="151">
        <v>0</v>
      </c>
      <c r="K98" s="151">
        <v>4</v>
      </c>
      <c r="L98" s="116">
        <v>0.8</v>
      </c>
      <c r="M98" s="137">
        <v>0</v>
      </c>
      <c r="N98" s="137">
        <v>0</v>
      </c>
      <c r="O98" s="137">
        <v>0</v>
      </c>
      <c r="P98" s="155">
        <v>0</v>
      </c>
      <c r="Q98" s="137">
        <f t="shared" si="191"/>
        <v>0</v>
      </c>
      <c r="R98" s="137">
        <f t="shared" si="192"/>
        <v>0</v>
      </c>
      <c r="S98" s="137">
        <f t="shared" si="193"/>
        <v>0</v>
      </c>
      <c r="T98" s="137">
        <f t="shared" si="194"/>
        <v>0</v>
      </c>
      <c r="U98" s="155">
        <f t="shared" si="195"/>
        <v>0</v>
      </c>
      <c r="V98" s="130" t="s">
        <v>448</v>
      </c>
    </row>
    <row r="99" spans="1:22" ht="31.5">
      <c r="A99" s="33" t="s">
        <v>284</v>
      </c>
      <c r="B99" s="44" t="s">
        <v>285</v>
      </c>
      <c r="C99" s="35" t="s">
        <v>86</v>
      </c>
      <c r="D99" s="90" t="s">
        <v>22</v>
      </c>
      <c r="E99" s="151">
        <v>3</v>
      </c>
      <c r="F99" s="116">
        <v>0.8</v>
      </c>
      <c r="G99" s="115">
        <v>0</v>
      </c>
      <c r="H99" s="115">
        <v>0</v>
      </c>
      <c r="I99" s="115">
        <v>0</v>
      </c>
      <c r="J99" s="151">
        <v>0</v>
      </c>
      <c r="K99" s="151">
        <v>4</v>
      </c>
      <c r="L99" s="116">
        <v>0.8</v>
      </c>
      <c r="M99" s="137">
        <v>0</v>
      </c>
      <c r="N99" s="137">
        <v>0</v>
      </c>
      <c r="O99" s="137">
        <v>0</v>
      </c>
      <c r="P99" s="155">
        <v>0</v>
      </c>
      <c r="Q99" s="137">
        <f t="shared" si="191"/>
        <v>0</v>
      </c>
      <c r="R99" s="137">
        <f t="shared" si="192"/>
        <v>0</v>
      </c>
      <c r="S99" s="137">
        <f t="shared" si="193"/>
        <v>0</v>
      </c>
      <c r="T99" s="137">
        <f t="shared" si="194"/>
        <v>0</v>
      </c>
      <c r="U99" s="155">
        <f t="shared" si="195"/>
        <v>0</v>
      </c>
      <c r="V99" s="130" t="s">
        <v>448</v>
      </c>
    </row>
    <row r="100" spans="1:22" ht="31.5">
      <c r="A100" s="62" t="s">
        <v>286</v>
      </c>
      <c r="B100" s="71" t="s">
        <v>287</v>
      </c>
      <c r="C100" s="72" t="s">
        <v>87</v>
      </c>
      <c r="D100" s="92" t="s">
        <v>22</v>
      </c>
      <c r="E100" s="115" t="s">
        <v>22</v>
      </c>
      <c r="F100" s="116">
        <v>0</v>
      </c>
      <c r="G100" s="135">
        <v>0</v>
      </c>
      <c r="H100" s="135">
        <v>0</v>
      </c>
      <c r="I100" s="135">
        <v>0</v>
      </c>
      <c r="J100" s="150">
        <v>0</v>
      </c>
      <c r="K100" s="115" t="s">
        <v>22</v>
      </c>
      <c r="L100" s="116">
        <v>0</v>
      </c>
      <c r="M100" s="136">
        <v>0</v>
      </c>
      <c r="N100" s="136">
        <v>0</v>
      </c>
      <c r="O100" s="136">
        <v>0</v>
      </c>
      <c r="P100" s="154">
        <v>0</v>
      </c>
      <c r="Q100" s="136">
        <f t="shared" si="191"/>
        <v>0</v>
      </c>
      <c r="R100" s="136">
        <f t="shared" si="192"/>
        <v>0</v>
      </c>
      <c r="S100" s="136">
        <f t="shared" si="193"/>
        <v>0</v>
      </c>
      <c r="T100" s="136">
        <f t="shared" si="194"/>
        <v>0</v>
      </c>
      <c r="U100" s="154">
        <f t="shared" si="195"/>
        <v>0</v>
      </c>
      <c r="V100" s="127" t="s">
        <v>447</v>
      </c>
    </row>
    <row r="101" spans="1:22" ht="31.5">
      <c r="A101" s="62" t="s">
        <v>288</v>
      </c>
      <c r="B101" s="73" t="s">
        <v>289</v>
      </c>
      <c r="C101" s="72" t="s">
        <v>88</v>
      </c>
      <c r="D101" s="92" t="s">
        <v>22</v>
      </c>
      <c r="E101" s="115" t="s">
        <v>22</v>
      </c>
      <c r="F101" s="116">
        <v>0</v>
      </c>
      <c r="G101" s="135">
        <v>0</v>
      </c>
      <c r="H101" s="135">
        <v>0</v>
      </c>
      <c r="I101" s="135">
        <v>0</v>
      </c>
      <c r="J101" s="150">
        <v>0</v>
      </c>
      <c r="K101" s="115" t="s">
        <v>22</v>
      </c>
      <c r="L101" s="116">
        <v>0</v>
      </c>
      <c r="M101" s="136">
        <v>0</v>
      </c>
      <c r="N101" s="136">
        <v>0</v>
      </c>
      <c r="O101" s="136">
        <v>0</v>
      </c>
      <c r="P101" s="154">
        <v>0</v>
      </c>
      <c r="Q101" s="136">
        <f t="shared" si="191"/>
        <v>0</v>
      </c>
      <c r="R101" s="136">
        <f t="shared" si="192"/>
        <v>0</v>
      </c>
      <c r="S101" s="136">
        <f t="shared" si="193"/>
        <v>0</v>
      </c>
      <c r="T101" s="136">
        <f t="shared" si="194"/>
        <v>0</v>
      </c>
      <c r="U101" s="154">
        <f t="shared" si="195"/>
        <v>0</v>
      </c>
      <c r="V101" s="127" t="s">
        <v>447</v>
      </c>
    </row>
    <row r="102" spans="1:22" ht="31.5">
      <c r="A102" s="62" t="s">
        <v>290</v>
      </c>
      <c r="B102" s="73" t="s">
        <v>291</v>
      </c>
      <c r="C102" s="72" t="s">
        <v>89</v>
      </c>
      <c r="D102" s="93" t="s">
        <v>22</v>
      </c>
      <c r="E102" s="115" t="s">
        <v>22</v>
      </c>
      <c r="F102" s="116">
        <v>0</v>
      </c>
      <c r="G102" s="135">
        <v>0</v>
      </c>
      <c r="H102" s="135">
        <v>0</v>
      </c>
      <c r="I102" s="135">
        <v>0</v>
      </c>
      <c r="J102" s="150">
        <v>0</v>
      </c>
      <c r="K102" s="115" t="s">
        <v>22</v>
      </c>
      <c r="L102" s="116">
        <v>0</v>
      </c>
      <c r="M102" s="136">
        <v>0</v>
      </c>
      <c r="N102" s="136">
        <v>0</v>
      </c>
      <c r="O102" s="136">
        <v>0</v>
      </c>
      <c r="P102" s="154">
        <v>0</v>
      </c>
      <c r="Q102" s="136">
        <f t="shared" si="191"/>
        <v>0</v>
      </c>
      <c r="R102" s="136">
        <f t="shared" si="192"/>
        <v>0</v>
      </c>
      <c r="S102" s="136">
        <f t="shared" si="193"/>
        <v>0</v>
      </c>
      <c r="T102" s="136">
        <f t="shared" si="194"/>
        <v>0</v>
      </c>
      <c r="U102" s="154">
        <f t="shared" si="195"/>
        <v>0</v>
      </c>
      <c r="V102" s="127" t="s">
        <v>447</v>
      </c>
    </row>
    <row r="103" spans="1:22" ht="31.5">
      <c r="A103" s="33" t="s">
        <v>292</v>
      </c>
      <c r="B103" s="44" t="s">
        <v>90</v>
      </c>
      <c r="C103" s="35" t="s">
        <v>91</v>
      </c>
      <c r="D103" s="90" t="s">
        <v>22</v>
      </c>
      <c r="E103" s="151">
        <v>3</v>
      </c>
      <c r="F103" s="116">
        <v>0.4</v>
      </c>
      <c r="G103" s="115">
        <v>0</v>
      </c>
      <c r="H103" s="115">
        <v>0</v>
      </c>
      <c r="I103" s="115">
        <v>0</v>
      </c>
      <c r="J103" s="151">
        <v>0</v>
      </c>
      <c r="K103" s="151">
        <v>4</v>
      </c>
      <c r="L103" s="116">
        <v>0.4</v>
      </c>
      <c r="M103" s="137">
        <v>0</v>
      </c>
      <c r="N103" s="137">
        <v>0</v>
      </c>
      <c r="O103" s="137">
        <v>0</v>
      </c>
      <c r="P103" s="155">
        <v>0</v>
      </c>
      <c r="Q103" s="137">
        <f t="shared" si="191"/>
        <v>0</v>
      </c>
      <c r="R103" s="137">
        <f t="shared" si="192"/>
        <v>0</v>
      </c>
      <c r="S103" s="137">
        <f t="shared" si="193"/>
        <v>0</v>
      </c>
      <c r="T103" s="137">
        <f t="shared" si="194"/>
        <v>0</v>
      </c>
      <c r="U103" s="155">
        <f t="shared" si="195"/>
        <v>0</v>
      </c>
      <c r="V103" s="130" t="s">
        <v>448</v>
      </c>
    </row>
    <row r="104" spans="1:22" ht="31.5">
      <c r="A104" s="33" t="s">
        <v>293</v>
      </c>
      <c r="B104" s="44" t="s">
        <v>92</v>
      </c>
      <c r="C104" s="35" t="s">
        <v>93</v>
      </c>
      <c r="D104" s="90" t="s">
        <v>22</v>
      </c>
      <c r="E104" s="151">
        <v>3</v>
      </c>
      <c r="F104" s="116">
        <v>0.8</v>
      </c>
      <c r="G104" s="115">
        <v>0</v>
      </c>
      <c r="H104" s="115">
        <v>0</v>
      </c>
      <c r="I104" s="115">
        <v>0</v>
      </c>
      <c r="J104" s="151">
        <v>0</v>
      </c>
      <c r="K104" s="151">
        <v>4</v>
      </c>
      <c r="L104" s="116">
        <v>0.8</v>
      </c>
      <c r="M104" s="137">
        <v>0</v>
      </c>
      <c r="N104" s="137">
        <v>0</v>
      </c>
      <c r="O104" s="137">
        <v>0</v>
      </c>
      <c r="P104" s="155">
        <v>0</v>
      </c>
      <c r="Q104" s="137">
        <f t="shared" si="191"/>
        <v>0</v>
      </c>
      <c r="R104" s="137">
        <f t="shared" si="192"/>
        <v>0</v>
      </c>
      <c r="S104" s="137">
        <f t="shared" si="193"/>
        <v>0</v>
      </c>
      <c r="T104" s="137">
        <f t="shared" si="194"/>
        <v>0</v>
      </c>
      <c r="U104" s="155">
        <f t="shared" si="195"/>
        <v>0</v>
      </c>
      <c r="V104" s="130" t="s">
        <v>448</v>
      </c>
    </row>
    <row r="105" spans="1:22" ht="31.5">
      <c r="A105" s="33" t="s">
        <v>294</v>
      </c>
      <c r="B105" s="44" t="s">
        <v>94</v>
      </c>
      <c r="C105" s="35" t="s">
        <v>95</v>
      </c>
      <c r="D105" s="90" t="s">
        <v>22</v>
      </c>
      <c r="E105" s="151">
        <v>3</v>
      </c>
      <c r="F105" s="116">
        <v>0.8</v>
      </c>
      <c r="G105" s="115">
        <v>0</v>
      </c>
      <c r="H105" s="115">
        <v>0</v>
      </c>
      <c r="I105" s="115">
        <v>0</v>
      </c>
      <c r="J105" s="151">
        <v>0</v>
      </c>
      <c r="K105" s="151">
        <v>4</v>
      </c>
      <c r="L105" s="116">
        <v>0.8</v>
      </c>
      <c r="M105" s="137">
        <v>0</v>
      </c>
      <c r="N105" s="137">
        <v>0</v>
      </c>
      <c r="O105" s="137">
        <v>0</v>
      </c>
      <c r="P105" s="155">
        <v>0</v>
      </c>
      <c r="Q105" s="137">
        <f t="shared" si="191"/>
        <v>0</v>
      </c>
      <c r="R105" s="137">
        <f t="shared" si="192"/>
        <v>0</v>
      </c>
      <c r="S105" s="137">
        <f t="shared" si="193"/>
        <v>0</v>
      </c>
      <c r="T105" s="137">
        <f t="shared" si="194"/>
        <v>0</v>
      </c>
      <c r="U105" s="155">
        <f t="shared" si="195"/>
        <v>0</v>
      </c>
      <c r="V105" s="130" t="s">
        <v>448</v>
      </c>
    </row>
    <row r="106" spans="1:22" ht="31.5">
      <c r="A106" s="33" t="s">
        <v>295</v>
      </c>
      <c r="B106" s="44" t="s">
        <v>96</v>
      </c>
      <c r="C106" s="36" t="s">
        <v>97</v>
      </c>
      <c r="D106" s="91" t="s">
        <v>22</v>
      </c>
      <c r="E106" s="115" t="s">
        <v>22</v>
      </c>
      <c r="F106" s="116">
        <v>0</v>
      </c>
      <c r="G106" s="115">
        <v>0</v>
      </c>
      <c r="H106" s="115">
        <v>0</v>
      </c>
      <c r="I106" s="115">
        <v>0</v>
      </c>
      <c r="J106" s="151">
        <v>0</v>
      </c>
      <c r="K106" s="115" t="s">
        <v>22</v>
      </c>
      <c r="L106" s="116">
        <v>0</v>
      </c>
      <c r="M106" s="137">
        <v>0</v>
      </c>
      <c r="N106" s="137">
        <v>0</v>
      </c>
      <c r="O106" s="137">
        <v>0</v>
      </c>
      <c r="P106" s="155">
        <v>0</v>
      </c>
      <c r="Q106" s="137">
        <f t="shared" si="191"/>
        <v>0</v>
      </c>
      <c r="R106" s="137">
        <f t="shared" si="192"/>
        <v>0</v>
      </c>
      <c r="S106" s="137">
        <f t="shared" si="193"/>
        <v>0</v>
      </c>
      <c r="T106" s="137">
        <f t="shared" si="194"/>
        <v>0</v>
      </c>
      <c r="U106" s="155">
        <f t="shared" si="195"/>
        <v>0</v>
      </c>
      <c r="V106" s="127" t="s">
        <v>447</v>
      </c>
    </row>
    <row r="107" spans="1:22" ht="31.5">
      <c r="A107" s="33" t="s">
        <v>296</v>
      </c>
      <c r="B107" s="44" t="s">
        <v>297</v>
      </c>
      <c r="C107" s="35" t="s">
        <v>98</v>
      </c>
      <c r="D107" s="90" t="s">
        <v>22</v>
      </c>
      <c r="E107" s="115" t="s">
        <v>22</v>
      </c>
      <c r="F107" s="116">
        <v>0</v>
      </c>
      <c r="G107" s="115">
        <v>0</v>
      </c>
      <c r="H107" s="115">
        <v>0</v>
      </c>
      <c r="I107" s="115">
        <v>0</v>
      </c>
      <c r="J107" s="151">
        <v>0</v>
      </c>
      <c r="K107" s="115" t="s">
        <v>22</v>
      </c>
      <c r="L107" s="116">
        <v>0</v>
      </c>
      <c r="M107" s="137">
        <v>0</v>
      </c>
      <c r="N107" s="137">
        <v>0</v>
      </c>
      <c r="O107" s="137">
        <v>0</v>
      </c>
      <c r="P107" s="155">
        <v>0</v>
      </c>
      <c r="Q107" s="137">
        <f t="shared" si="191"/>
        <v>0</v>
      </c>
      <c r="R107" s="137">
        <f t="shared" si="192"/>
        <v>0</v>
      </c>
      <c r="S107" s="137">
        <f t="shared" si="193"/>
        <v>0</v>
      </c>
      <c r="T107" s="137">
        <f t="shared" si="194"/>
        <v>0</v>
      </c>
      <c r="U107" s="155">
        <f t="shared" si="195"/>
        <v>0</v>
      </c>
      <c r="V107" s="127" t="s">
        <v>447</v>
      </c>
    </row>
    <row r="108" spans="1:22" ht="31.5">
      <c r="A108" s="33" t="s">
        <v>298</v>
      </c>
      <c r="B108" s="44" t="s">
        <v>99</v>
      </c>
      <c r="C108" s="35" t="s">
        <v>100</v>
      </c>
      <c r="D108" s="90" t="s">
        <v>22</v>
      </c>
      <c r="E108" s="151">
        <v>3</v>
      </c>
      <c r="F108" s="116">
        <v>0.8</v>
      </c>
      <c r="G108" s="115">
        <v>0</v>
      </c>
      <c r="H108" s="115">
        <v>0</v>
      </c>
      <c r="I108" s="115">
        <v>0</v>
      </c>
      <c r="J108" s="151">
        <v>0</v>
      </c>
      <c r="K108" s="151">
        <v>4</v>
      </c>
      <c r="L108" s="116">
        <v>0.8</v>
      </c>
      <c r="M108" s="137">
        <v>0</v>
      </c>
      <c r="N108" s="137">
        <v>0</v>
      </c>
      <c r="O108" s="137">
        <v>0</v>
      </c>
      <c r="P108" s="155">
        <v>0</v>
      </c>
      <c r="Q108" s="137">
        <f t="shared" si="191"/>
        <v>0</v>
      </c>
      <c r="R108" s="137">
        <f t="shared" si="192"/>
        <v>0</v>
      </c>
      <c r="S108" s="137">
        <f t="shared" si="193"/>
        <v>0</v>
      </c>
      <c r="T108" s="137">
        <f t="shared" si="194"/>
        <v>0</v>
      </c>
      <c r="U108" s="155">
        <f t="shared" si="195"/>
        <v>0</v>
      </c>
      <c r="V108" s="130" t="s">
        <v>448</v>
      </c>
    </row>
    <row r="109" spans="1:22" ht="31.5">
      <c r="A109" s="33" t="s">
        <v>299</v>
      </c>
      <c r="B109" s="44" t="s">
        <v>101</v>
      </c>
      <c r="C109" s="35" t="s">
        <v>102</v>
      </c>
      <c r="D109" s="90" t="s">
        <v>22</v>
      </c>
      <c r="E109" s="151">
        <v>3</v>
      </c>
      <c r="F109" s="116">
        <v>0.4</v>
      </c>
      <c r="G109" s="115">
        <v>0</v>
      </c>
      <c r="H109" s="115">
        <v>0</v>
      </c>
      <c r="I109" s="115">
        <v>0</v>
      </c>
      <c r="J109" s="151">
        <v>0</v>
      </c>
      <c r="K109" s="151">
        <v>4</v>
      </c>
      <c r="L109" s="116">
        <v>0.4</v>
      </c>
      <c r="M109" s="137">
        <v>0</v>
      </c>
      <c r="N109" s="137">
        <v>0</v>
      </c>
      <c r="O109" s="137">
        <v>0</v>
      </c>
      <c r="P109" s="155">
        <v>0</v>
      </c>
      <c r="Q109" s="137">
        <f t="shared" si="191"/>
        <v>0</v>
      </c>
      <c r="R109" s="137">
        <f t="shared" si="192"/>
        <v>0</v>
      </c>
      <c r="S109" s="137">
        <f t="shared" si="193"/>
        <v>0</v>
      </c>
      <c r="T109" s="137">
        <f t="shared" si="194"/>
        <v>0</v>
      </c>
      <c r="U109" s="155">
        <f t="shared" si="195"/>
        <v>0</v>
      </c>
      <c r="V109" s="130" t="s">
        <v>448</v>
      </c>
    </row>
    <row r="110" spans="1:22" ht="31.5">
      <c r="A110" s="33" t="s">
        <v>300</v>
      </c>
      <c r="B110" s="44" t="s">
        <v>103</v>
      </c>
      <c r="C110" s="35" t="s">
        <v>104</v>
      </c>
      <c r="D110" s="90" t="s">
        <v>22</v>
      </c>
      <c r="E110" s="151">
        <v>3</v>
      </c>
      <c r="F110" s="116">
        <v>0.8</v>
      </c>
      <c r="G110" s="115">
        <v>0</v>
      </c>
      <c r="H110" s="115">
        <v>0</v>
      </c>
      <c r="I110" s="115">
        <v>0</v>
      </c>
      <c r="J110" s="151">
        <v>0</v>
      </c>
      <c r="K110" s="151">
        <v>4</v>
      </c>
      <c r="L110" s="116">
        <v>0.8</v>
      </c>
      <c r="M110" s="137">
        <v>0</v>
      </c>
      <c r="N110" s="137">
        <v>0</v>
      </c>
      <c r="O110" s="137">
        <v>0</v>
      </c>
      <c r="P110" s="155">
        <v>0</v>
      </c>
      <c r="Q110" s="137">
        <f t="shared" si="191"/>
        <v>0</v>
      </c>
      <c r="R110" s="137">
        <f t="shared" si="192"/>
        <v>0</v>
      </c>
      <c r="S110" s="137">
        <f t="shared" si="193"/>
        <v>0</v>
      </c>
      <c r="T110" s="137">
        <f t="shared" si="194"/>
        <v>0</v>
      </c>
      <c r="U110" s="155">
        <f t="shared" si="195"/>
        <v>0</v>
      </c>
      <c r="V110" s="130" t="s">
        <v>448</v>
      </c>
    </row>
    <row r="111" spans="1:22" ht="31.5">
      <c r="A111" s="62" t="s">
        <v>301</v>
      </c>
      <c r="B111" s="71" t="s">
        <v>302</v>
      </c>
      <c r="C111" s="72" t="s">
        <v>105</v>
      </c>
      <c r="D111" s="92" t="s">
        <v>22</v>
      </c>
      <c r="E111" s="135" t="s">
        <v>22</v>
      </c>
      <c r="F111" s="116">
        <v>0</v>
      </c>
      <c r="G111" s="135">
        <v>0</v>
      </c>
      <c r="H111" s="135">
        <v>0</v>
      </c>
      <c r="I111" s="135">
        <v>0</v>
      </c>
      <c r="J111" s="150">
        <v>0</v>
      </c>
      <c r="K111" s="135" t="s">
        <v>22</v>
      </c>
      <c r="L111" s="116">
        <v>0</v>
      </c>
      <c r="M111" s="136">
        <v>0</v>
      </c>
      <c r="N111" s="136">
        <v>0</v>
      </c>
      <c r="O111" s="136">
        <v>0</v>
      </c>
      <c r="P111" s="154">
        <v>0</v>
      </c>
      <c r="Q111" s="136">
        <f t="shared" si="191"/>
        <v>0</v>
      </c>
      <c r="R111" s="136">
        <f t="shared" si="192"/>
        <v>0</v>
      </c>
      <c r="S111" s="136">
        <f t="shared" si="193"/>
        <v>0</v>
      </c>
      <c r="T111" s="136">
        <f t="shared" si="194"/>
        <v>0</v>
      </c>
      <c r="U111" s="154">
        <f t="shared" si="195"/>
        <v>0</v>
      </c>
      <c r="V111" s="127" t="s">
        <v>447</v>
      </c>
    </row>
    <row r="112" spans="1:22" ht="31.5">
      <c r="A112" s="33" t="s">
        <v>303</v>
      </c>
      <c r="B112" s="38" t="s">
        <v>106</v>
      </c>
      <c r="C112" s="35" t="s">
        <v>107</v>
      </c>
      <c r="D112" s="91" t="s">
        <v>22</v>
      </c>
      <c r="E112" s="115" t="s">
        <v>22</v>
      </c>
      <c r="F112" s="116">
        <v>0</v>
      </c>
      <c r="G112" s="115">
        <v>0</v>
      </c>
      <c r="H112" s="115">
        <v>0</v>
      </c>
      <c r="I112" s="115">
        <v>0</v>
      </c>
      <c r="J112" s="151">
        <v>0</v>
      </c>
      <c r="K112" s="115" t="s">
        <v>22</v>
      </c>
      <c r="L112" s="116">
        <v>0</v>
      </c>
      <c r="M112" s="137">
        <v>0</v>
      </c>
      <c r="N112" s="137">
        <v>0</v>
      </c>
      <c r="O112" s="137">
        <v>0</v>
      </c>
      <c r="P112" s="155">
        <v>0</v>
      </c>
      <c r="Q112" s="137">
        <f t="shared" si="191"/>
        <v>0</v>
      </c>
      <c r="R112" s="137">
        <f t="shared" si="192"/>
        <v>0</v>
      </c>
      <c r="S112" s="137">
        <f t="shared" si="193"/>
        <v>0</v>
      </c>
      <c r="T112" s="137">
        <f t="shared" si="194"/>
        <v>0</v>
      </c>
      <c r="U112" s="155">
        <f t="shared" si="195"/>
        <v>0</v>
      </c>
      <c r="V112" s="127" t="s">
        <v>447</v>
      </c>
    </row>
    <row r="113" spans="1:22" ht="31.5">
      <c r="A113" s="33" t="s">
        <v>304</v>
      </c>
      <c r="B113" s="38" t="s">
        <v>108</v>
      </c>
      <c r="C113" s="35" t="s">
        <v>109</v>
      </c>
      <c r="D113" s="91" t="s">
        <v>22</v>
      </c>
      <c r="E113" s="115" t="s">
        <v>22</v>
      </c>
      <c r="F113" s="116">
        <v>0</v>
      </c>
      <c r="G113" s="115">
        <v>0</v>
      </c>
      <c r="H113" s="115">
        <v>0</v>
      </c>
      <c r="I113" s="115">
        <v>0</v>
      </c>
      <c r="J113" s="151">
        <v>0</v>
      </c>
      <c r="K113" s="115" t="s">
        <v>22</v>
      </c>
      <c r="L113" s="116">
        <v>0</v>
      </c>
      <c r="M113" s="137">
        <v>0</v>
      </c>
      <c r="N113" s="137">
        <v>0</v>
      </c>
      <c r="O113" s="137">
        <v>0</v>
      </c>
      <c r="P113" s="155">
        <v>0</v>
      </c>
      <c r="Q113" s="137">
        <f t="shared" si="191"/>
        <v>0</v>
      </c>
      <c r="R113" s="137">
        <f t="shared" si="192"/>
        <v>0</v>
      </c>
      <c r="S113" s="137">
        <f t="shared" si="193"/>
        <v>0</v>
      </c>
      <c r="T113" s="137">
        <f t="shared" si="194"/>
        <v>0</v>
      </c>
      <c r="U113" s="155">
        <f t="shared" si="195"/>
        <v>0</v>
      </c>
      <c r="V113" s="127" t="s">
        <v>447</v>
      </c>
    </row>
    <row r="114" spans="1:22" ht="31.5">
      <c r="A114" s="33" t="s">
        <v>305</v>
      </c>
      <c r="B114" s="38" t="s">
        <v>110</v>
      </c>
      <c r="C114" s="35" t="s">
        <v>111</v>
      </c>
      <c r="D114" s="91" t="s">
        <v>22</v>
      </c>
      <c r="E114" s="115" t="s">
        <v>22</v>
      </c>
      <c r="F114" s="116">
        <v>0</v>
      </c>
      <c r="G114" s="115">
        <v>0</v>
      </c>
      <c r="H114" s="115">
        <v>0</v>
      </c>
      <c r="I114" s="115">
        <v>0</v>
      </c>
      <c r="J114" s="151">
        <v>0</v>
      </c>
      <c r="K114" s="115" t="s">
        <v>22</v>
      </c>
      <c r="L114" s="116">
        <v>0</v>
      </c>
      <c r="M114" s="137">
        <v>0</v>
      </c>
      <c r="N114" s="137">
        <v>0</v>
      </c>
      <c r="O114" s="137">
        <v>0</v>
      </c>
      <c r="P114" s="155">
        <v>0</v>
      </c>
      <c r="Q114" s="137">
        <f t="shared" si="191"/>
        <v>0</v>
      </c>
      <c r="R114" s="137">
        <f t="shared" si="192"/>
        <v>0</v>
      </c>
      <c r="S114" s="137">
        <f t="shared" si="193"/>
        <v>0</v>
      </c>
      <c r="T114" s="137">
        <f t="shared" si="194"/>
        <v>0</v>
      </c>
      <c r="U114" s="155">
        <f t="shared" si="195"/>
        <v>0</v>
      </c>
      <c r="V114" s="127" t="s">
        <v>447</v>
      </c>
    </row>
    <row r="115" spans="1:22" ht="31.5">
      <c r="A115" s="33" t="s">
        <v>306</v>
      </c>
      <c r="B115" s="38" t="s">
        <v>112</v>
      </c>
      <c r="C115" s="35" t="s">
        <v>113</v>
      </c>
      <c r="D115" s="91" t="s">
        <v>22</v>
      </c>
      <c r="E115" s="115" t="s">
        <v>22</v>
      </c>
      <c r="F115" s="116">
        <v>0</v>
      </c>
      <c r="G115" s="115">
        <v>0</v>
      </c>
      <c r="H115" s="115">
        <v>0</v>
      </c>
      <c r="I115" s="115">
        <v>0</v>
      </c>
      <c r="J115" s="151">
        <v>0</v>
      </c>
      <c r="K115" s="115" t="s">
        <v>22</v>
      </c>
      <c r="L115" s="116">
        <v>0</v>
      </c>
      <c r="M115" s="137">
        <v>0</v>
      </c>
      <c r="N115" s="137">
        <v>0</v>
      </c>
      <c r="O115" s="137">
        <v>0</v>
      </c>
      <c r="P115" s="155">
        <v>0</v>
      </c>
      <c r="Q115" s="137">
        <f t="shared" si="191"/>
        <v>0</v>
      </c>
      <c r="R115" s="137">
        <f t="shared" si="192"/>
        <v>0</v>
      </c>
      <c r="S115" s="137">
        <f t="shared" si="193"/>
        <v>0</v>
      </c>
      <c r="T115" s="137">
        <f t="shared" si="194"/>
        <v>0</v>
      </c>
      <c r="U115" s="155">
        <f t="shared" si="195"/>
        <v>0</v>
      </c>
      <c r="V115" s="127" t="s">
        <v>447</v>
      </c>
    </row>
    <row r="116" spans="1:22" ht="31.5">
      <c r="A116" s="62" t="s">
        <v>307</v>
      </c>
      <c r="B116" s="73" t="s">
        <v>308</v>
      </c>
      <c r="C116" s="72" t="s">
        <v>114</v>
      </c>
      <c r="D116" s="93" t="s">
        <v>22</v>
      </c>
      <c r="E116" s="135" t="s">
        <v>22</v>
      </c>
      <c r="F116" s="116">
        <v>0</v>
      </c>
      <c r="G116" s="135">
        <v>0</v>
      </c>
      <c r="H116" s="135">
        <v>0</v>
      </c>
      <c r="I116" s="135">
        <v>0</v>
      </c>
      <c r="J116" s="150">
        <v>0</v>
      </c>
      <c r="K116" s="135" t="s">
        <v>22</v>
      </c>
      <c r="L116" s="116">
        <v>0</v>
      </c>
      <c r="M116" s="136">
        <v>0</v>
      </c>
      <c r="N116" s="136">
        <v>0</v>
      </c>
      <c r="O116" s="136">
        <v>0</v>
      </c>
      <c r="P116" s="154">
        <v>0</v>
      </c>
      <c r="Q116" s="136">
        <f t="shared" si="191"/>
        <v>0</v>
      </c>
      <c r="R116" s="136">
        <f t="shared" si="192"/>
        <v>0</v>
      </c>
      <c r="S116" s="136">
        <f t="shared" si="193"/>
        <v>0</v>
      </c>
      <c r="T116" s="136">
        <f t="shared" si="194"/>
        <v>0</v>
      </c>
      <c r="U116" s="154">
        <f t="shared" si="195"/>
        <v>0</v>
      </c>
      <c r="V116" s="127" t="s">
        <v>447</v>
      </c>
    </row>
    <row r="117" spans="1:22" ht="31.5">
      <c r="A117" s="33" t="s">
        <v>309</v>
      </c>
      <c r="B117" s="44" t="s">
        <v>115</v>
      </c>
      <c r="C117" s="35" t="s">
        <v>116</v>
      </c>
      <c r="D117" s="90" t="s">
        <v>22</v>
      </c>
      <c r="E117" s="151">
        <v>3</v>
      </c>
      <c r="F117" s="116">
        <v>0.4</v>
      </c>
      <c r="G117" s="115">
        <v>0</v>
      </c>
      <c r="H117" s="115">
        <v>0</v>
      </c>
      <c r="I117" s="115">
        <v>0</v>
      </c>
      <c r="J117" s="151">
        <v>0</v>
      </c>
      <c r="K117" s="151">
        <v>4</v>
      </c>
      <c r="L117" s="116">
        <v>0.4</v>
      </c>
      <c r="M117" s="137">
        <v>0</v>
      </c>
      <c r="N117" s="137">
        <v>0</v>
      </c>
      <c r="O117" s="137">
        <v>0</v>
      </c>
      <c r="P117" s="155">
        <v>0</v>
      </c>
      <c r="Q117" s="137">
        <f t="shared" si="191"/>
        <v>0</v>
      </c>
      <c r="R117" s="137">
        <f t="shared" si="192"/>
        <v>0</v>
      </c>
      <c r="S117" s="137">
        <f t="shared" si="193"/>
        <v>0</v>
      </c>
      <c r="T117" s="137">
        <f t="shared" si="194"/>
        <v>0</v>
      </c>
      <c r="U117" s="155">
        <f t="shared" si="195"/>
        <v>0</v>
      </c>
      <c r="V117" s="130" t="s">
        <v>448</v>
      </c>
    </row>
    <row r="118" spans="1:22" ht="31.5">
      <c r="A118" s="33" t="s">
        <v>310</v>
      </c>
      <c r="B118" s="44" t="s">
        <v>117</v>
      </c>
      <c r="C118" s="36" t="s">
        <v>118</v>
      </c>
      <c r="D118" s="91" t="s">
        <v>22</v>
      </c>
      <c r="E118" s="115" t="s">
        <v>22</v>
      </c>
      <c r="F118" s="116">
        <v>0</v>
      </c>
      <c r="G118" s="115">
        <v>0</v>
      </c>
      <c r="H118" s="115">
        <v>0</v>
      </c>
      <c r="I118" s="115">
        <v>0</v>
      </c>
      <c r="J118" s="151">
        <v>0</v>
      </c>
      <c r="K118" s="115" t="s">
        <v>22</v>
      </c>
      <c r="L118" s="116">
        <v>0</v>
      </c>
      <c r="M118" s="137">
        <v>0</v>
      </c>
      <c r="N118" s="137">
        <v>0</v>
      </c>
      <c r="O118" s="137">
        <v>0</v>
      </c>
      <c r="P118" s="155">
        <v>0</v>
      </c>
      <c r="Q118" s="137">
        <f t="shared" si="191"/>
        <v>0</v>
      </c>
      <c r="R118" s="137">
        <f t="shared" si="192"/>
        <v>0</v>
      </c>
      <c r="S118" s="137">
        <f t="shared" si="193"/>
        <v>0</v>
      </c>
      <c r="T118" s="137">
        <f t="shared" si="194"/>
        <v>0</v>
      </c>
      <c r="U118" s="155">
        <f t="shared" si="195"/>
        <v>0</v>
      </c>
      <c r="V118" s="127" t="s">
        <v>447</v>
      </c>
    </row>
    <row r="119" spans="1:22" ht="31.5">
      <c r="A119" s="33" t="s">
        <v>311</v>
      </c>
      <c r="B119" s="44" t="s">
        <v>119</v>
      </c>
      <c r="C119" s="36" t="s">
        <v>120</v>
      </c>
      <c r="D119" s="91" t="s">
        <v>22</v>
      </c>
      <c r="E119" s="115" t="s">
        <v>22</v>
      </c>
      <c r="F119" s="116">
        <v>0</v>
      </c>
      <c r="G119" s="115">
        <v>0</v>
      </c>
      <c r="H119" s="115">
        <v>0</v>
      </c>
      <c r="I119" s="115">
        <v>0</v>
      </c>
      <c r="J119" s="151">
        <v>0</v>
      </c>
      <c r="K119" s="115" t="s">
        <v>22</v>
      </c>
      <c r="L119" s="116">
        <v>0</v>
      </c>
      <c r="M119" s="137">
        <v>0</v>
      </c>
      <c r="N119" s="137">
        <v>0</v>
      </c>
      <c r="O119" s="137">
        <v>0</v>
      </c>
      <c r="P119" s="155">
        <v>0</v>
      </c>
      <c r="Q119" s="137">
        <f t="shared" si="191"/>
        <v>0</v>
      </c>
      <c r="R119" s="137">
        <f t="shared" si="192"/>
        <v>0</v>
      </c>
      <c r="S119" s="137">
        <f t="shared" si="193"/>
        <v>0</v>
      </c>
      <c r="T119" s="137">
        <f t="shared" si="194"/>
        <v>0</v>
      </c>
      <c r="U119" s="155">
        <f t="shared" si="195"/>
        <v>0</v>
      </c>
      <c r="V119" s="127" t="s">
        <v>447</v>
      </c>
    </row>
    <row r="120" spans="1:22" ht="31.5">
      <c r="A120" s="62" t="s">
        <v>312</v>
      </c>
      <c r="B120" s="71" t="s">
        <v>313</v>
      </c>
      <c r="C120" s="72" t="s">
        <v>121</v>
      </c>
      <c r="D120" s="92" t="s">
        <v>22</v>
      </c>
      <c r="E120" s="115" t="s">
        <v>22</v>
      </c>
      <c r="F120" s="116">
        <v>0</v>
      </c>
      <c r="G120" s="135">
        <v>0</v>
      </c>
      <c r="H120" s="135">
        <v>0</v>
      </c>
      <c r="I120" s="135">
        <v>0</v>
      </c>
      <c r="J120" s="150">
        <v>0</v>
      </c>
      <c r="K120" s="115" t="s">
        <v>22</v>
      </c>
      <c r="L120" s="116">
        <v>0</v>
      </c>
      <c r="M120" s="136">
        <v>0</v>
      </c>
      <c r="N120" s="136">
        <v>0</v>
      </c>
      <c r="O120" s="136">
        <v>0</v>
      </c>
      <c r="P120" s="154">
        <v>0</v>
      </c>
      <c r="Q120" s="136">
        <f t="shared" si="191"/>
        <v>0</v>
      </c>
      <c r="R120" s="136">
        <f t="shared" si="192"/>
        <v>0</v>
      </c>
      <c r="S120" s="136">
        <f t="shared" si="193"/>
        <v>0</v>
      </c>
      <c r="T120" s="136">
        <f t="shared" si="194"/>
        <v>0</v>
      </c>
      <c r="U120" s="154">
        <f t="shared" si="195"/>
        <v>0</v>
      </c>
      <c r="V120" s="127" t="s">
        <v>447</v>
      </c>
    </row>
    <row r="121" spans="1:22" ht="31.5">
      <c r="A121" s="62" t="s">
        <v>314</v>
      </c>
      <c r="B121" s="71" t="s">
        <v>315</v>
      </c>
      <c r="C121" s="72" t="s">
        <v>122</v>
      </c>
      <c r="D121" s="92" t="s">
        <v>22</v>
      </c>
      <c r="E121" s="115" t="s">
        <v>22</v>
      </c>
      <c r="F121" s="116">
        <v>0</v>
      </c>
      <c r="G121" s="135">
        <v>0</v>
      </c>
      <c r="H121" s="135">
        <v>0</v>
      </c>
      <c r="I121" s="135">
        <v>0</v>
      </c>
      <c r="J121" s="150">
        <v>0</v>
      </c>
      <c r="K121" s="115" t="s">
        <v>22</v>
      </c>
      <c r="L121" s="116">
        <v>0</v>
      </c>
      <c r="M121" s="136">
        <v>0</v>
      </c>
      <c r="N121" s="136">
        <v>0</v>
      </c>
      <c r="O121" s="136">
        <v>0</v>
      </c>
      <c r="P121" s="154">
        <v>0</v>
      </c>
      <c r="Q121" s="136">
        <f t="shared" si="191"/>
        <v>0</v>
      </c>
      <c r="R121" s="136">
        <f t="shared" si="192"/>
        <v>0</v>
      </c>
      <c r="S121" s="136">
        <f t="shared" si="193"/>
        <v>0</v>
      </c>
      <c r="T121" s="136">
        <f t="shared" si="194"/>
        <v>0</v>
      </c>
      <c r="U121" s="154">
        <f t="shared" si="195"/>
        <v>0</v>
      </c>
      <c r="V121" s="127" t="s">
        <v>447</v>
      </c>
    </row>
    <row r="122" spans="1:22" ht="31.5">
      <c r="A122" s="33" t="s">
        <v>316</v>
      </c>
      <c r="B122" s="38" t="s">
        <v>123</v>
      </c>
      <c r="C122" s="35" t="s">
        <v>124</v>
      </c>
      <c r="D122" s="91" t="s">
        <v>22</v>
      </c>
      <c r="E122" s="115" t="s">
        <v>22</v>
      </c>
      <c r="F122" s="116">
        <v>0</v>
      </c>
      <c r="G122" s="115">
        <v>0</v>
      </c>
      <c r="H122" s="115">
        <v>0</v>
      </c>
      <c r="I122" s="115">
        <v>0</v>
      </c>
      <c r="J122" s="151">
        <v>0</v>
      </c>
      <c r="K122" s="115" t="s">
        <v>22</v>
      </c>
      <c r="L122" s="116">
        <v>0</v>
      </c>
      <c r="M122" s="137">
        <v>0</v>
      </c>
      <c r="N122" s="137">
        <v>0</v>
      </c>
      <c r="O122" s="137">
        <v>0</v>
      </c>
      <c r="P122" s="155">
        <v>0</v>
      </c>
      <c r="Q122" s="137">
        <f t="shared" si="191"/>
        <v>0</v>
      </c>
      <c r="R122" s="137">
        <f t="shared" si="192"/>
        <v>0</v>
      </c>
      <c r="S122" s="137">
        <f t="shared" si="193"/>
        <v>0</v>
      </c>
      <c r="T122" s="137">
        <f t="shared" si="194"/>
        <v>0</v>
      </c>
      <c r="U122" s="155">
        <f t="shared" si="195"/>
        <v>0</v>
      </c>
      <c r="V122" s="127" t="s">
        <v>447</v>
      </c>
    </row>
    <row r="123" spans="1:22" ht="31.5">
      <c r="A123" s="62" t="s">
        <v>317</v>
      </c>
      <c r="B123" s="71" t="s">
        <v>318</v>
      </c>
      <c r="C123" s="72" t="s">
        <v>319</v>
      </c>
      <c r="D123" s="92" t="s">
        <v>22</v>
      </c>
      <c r="E123" s="115" t="s">
        <v>22</v>
      </c>
      <c r="F123" s="116">
        <v>0</v>
      </c>
      <c r="G123" s="135">
        <v>0</v>
      </c>
      <c r="H123" s="135">
        <v>0</v>
      </c>
      <c r="I123" s="135">
        <v>0</v>
      </c>
      <c r="J123" s="150">
        <v>0</v>
      </c>
      <c r="K123" s="115" t="s">
        <v>22</v>
      </c>
      <c r="L123" s="116">
        <v>0</v>
      </c>
      <c r="M123" s="136">
        <v>0</v>
      </c>
      <c r="N123" s="136">
        <v>0</v>
      </c>
      <c r="O123" s="136">
        <v>0</v>
      </c>
      <c r="P123" s="154">
        <v>0</v>
      </c>
      <c r="Q123" s="136">
        <f t="shared" si="191"/>
        <v>0</v>
      </c>
      <c r="R123" s="136">
        <f t="shared" si="192"/>
        <v>0</v>
      </c>
      <c r="S123" s="136">
        <f t="shared" si="193"/>
        <v>0</v>
      </c>
      <c r="T123" s="136">
        <f t="shared" si="194"/>
        <v>0</v>
      </c>
      <c r="U123" s="154">
        <f t="shared" si="195"/>
        <v>0</v>
      </c>
      <c r="V123" s="127" t="s">
        <v>447</v>
      </c>
    </row>
    <row r="124" spans="1:22" ht="47.25">
      <c r="A124" s="62" t="s">
        <v>320</v>
      </c>
      <c r="B124" s="74" t="s">
        <v>321</v>
      </c>
      <c r="C124" s="72" t="s">
        <v>322</v>
      </c>
      <c r="D124" s="92" t="s">
        <v>22</v>
      </c>
      <c r="E124" s="115" t="s">
        <v>22</v>
      </c>
      <c r="F124" s="116">
        <v>0</v>
      </c>
      <c r="G124" s="135">
        <v>0</v>
      </c>
      <c r="H124" s="135">
        <v>0</v>
      </c>
      <c r="I124" s="135">
        <v>0</v>
      </c>
      <c r="J124" s="150">
        <v>0</v>
      </c>
      <c r="K124" s="115" t="s">
        <v>22</v>
      </c>
      <c r="L124" s="116">
        <v>0</v>
      </c>
      <c r="M124" s="136">
        <v>0</v>
      </c>
      <c r="N124" s="136">
        <v>0</v>
      </c>
      <c r="O124" s="136">
        <v>0</v>
      </c>
      <c r="P124" s="154">
        <v>0</v>
      </c>
      <c r="Q124" s="136">
        <f t="shared" si="191"/>
        <v>0</v>
      </c>
      <c r="R124" s="136">
        <f t="shared" si="192"/>
        <v>0</v>
      </c>
      <c r="S124" s="136">
        <f t="shared" si="193"/>
        <v>0</v>
      </c>
      <c r="T124" s="136">
        <f t="shared" si="194"/>
        <v>0</v>
      </c>
      <c r="U124" s="154">
        <f t="shared" si="195"/>
        <v>0</v>
      </c>
      <c r="V124" s="127" t="s">
        <v>447</v>
      </c>
    </row>
    <row r="125" spans="1:22" ht="31.5">
      <c r="A125" s="33" t="s">
        <v>323</v>
      </c>
      <c r="B125" s="44" t="s">
        <v>297</v>
      </c>
      <c r="C125" s="35" t="s">
        <v>324</v>
      </c>
      <c r="D125" s="91" t="s">
        <v>22</v>
      </c>
      <c r="E125" s="151">
        <v>3</v>
      </c>
      <c r="F125" s="116">
        <v>0.4</v>
      </c>
      <c r="G125" s="115">
        <v>0</v>
      </c>
      <c r="H125" s="115">
        <v>0</v>
      </c>
      <c r="I125" s="115">
        <v>0</v>
      </c>
      <c r="J125" s="151">
        <v>0</v>
      </c>
      <c r="K125" s="151">
        <v>4</v>
      </c>
      <c r="L125" s="116">
        <v>0.4</v>
      </c>
      <c r="M125" s="137">
        <v>0</v>
      </c>
      <c r="N125" s="137">
        <v>0</v>
      </c>
      <c r="O125" s="137">
        <v>0</v>
      </c>
      <c r="P125" s="155">
        <v>0</v>
      </c>
      <c r="Q125" s="137">
        <f t="shared" si="191"/>
        <v>0</v>
      </c>
      <c r="R125" s="137">
        <f t="shared" si="192"/>
        <v>0</v>
      </c>
      <c r="S125" s="137">
        <f t="shared" si="193"/>
        <v>0</v>
      </c>
      <c r="T125" s="137">
        <f t="shared" si="194"/>
        <v>0</v>
      </c>
      <c r="U125" s="155">
        <f t="shared" si="195"/>
        <v>0</v>
      </c>
      <c r="V125" s="130" t="s">
        <v>448</v>
      </c>
    </row>
    <row r="126" spans="1:22" ht="31.5">
      <c r="A126" s="62" t="s">
        <v>325</v>
      </c>
      <c r="B126" s="71" t="s">
        <v>326</v>
      </c>
      <c r="C126" s="72" t="s">
        <v>327</v>
      </c>
      <c r="D126" s="92" t="s">
        <v>22</v>
      </c>
      <c r="E126" s="115" t="s">
        <v>22</v>
      </c>
      <c r="F126" s="116">
        <v>0</v>
      </c>
      <c r="G126" s="135">
        <v>0</v>
      </c>
      <c r="H126" s="135">
        <v>0</v>
      </c>
      <c r="I126" s="135">
        <v>0</v>
      </c>
      <c r="J126" s="150">
        <v>0</v>
      </c>
      <c r="K126" s="115" t="s">
        <v>22</v>
      </c>
      <c r="L126" s="116">
        <v>0</v>
      </c>
      <c r="M126" s="136">
        <v>0</v>
      </c>
      <c r="N126" s="136">
        <v>0</v>
      </c>
      <c r="O126" s="136">
        <v>0</v>
      </c>
      <c r="P126" s="154">
        <v>0</v>
      </c>
      <c r="Q126" s="136">
        <f t="shared" si="191"/>
        <v>0</v>
      </c>
      <c r="R126" s="136">
        <f t="shared" si="192"/>
        <v>0</v>
      </c>
      <c r="S126" s="136">
        <f t="shared" si="193"/>
        <v>0</v>
      </c>
      <c r="T126" s="136">
        <f t="shared" si="194"/>
        <v>0</v>
      </c>
      <c r="U126" s="154">
        <f t="shared" si="195"/>
        <v>0</v>
      </c>
      <c r="V126" s="127" t="s">
        <v>447</v>
      </c>
    </row>
    <row r="127" spans="1:22" ht="47.25">
      <c r="A127" s="56" t="s">
        <v>328</v>
      </c>
      <c r="B127" s="57" t="s">
        <v>329</v>
      </c>
      <c r="C127" s="58" t="s">
        <v>21</v>
      </c>
      <c r="D127" s="84" t="str">
        <f t="shared" ref="D127:E127" si="196">IF(NOT(SUM(D128,D145)=0),SUM(D128,D145),"нд")</f>
        <v>нд</v>
      </c>
      <c r="E127" s="112" t="str">
        <f t="shared" si="196"/>
        <v>нд</v>
      </c>
      <c r="F127" s="112">
        <f t="shared" ref="F127:U127" si="197">SUM(F128,F145)</f>
        <v>0</v>
      </c>
      <c r="G127" s="112">
        <f t="shared" si="197"/>
        <v>0</v>
      </c>
      <c r="H127" s="112">
        <f t="shared" si="197"/>
        <v>5.9990000000000006</v>
      </c>
      <c r="I127" s="112">
        <f t="shared" si="197"/>
        <v>0</v>
      </c>
      <c r="J127" s="148">
        <f t="shared" si="197"/>
        <v>0</v>
      </c>
      <c r="K127" s="112" t="str">
        <f t="shared" ref="K127" si="198">IF(NOT(SUM(K128,K145)=0),SUM(K128,K145),"нд")</f>
        <v>нд</v>
      </c>
      <c r="L127" s="112">
        <f t="shared" si="197"/>
        <v>0</v>
      </c>
      <c r="M127" s="112">
        <f t="shared" si="197"/>
        <v>0</v>
      </c>
      <c r="N127" s="112">
        <f t="shared" si="197"/>
        <v>5.798</v>
      </c>
      <c r="O127" s="112">
        <f t="shared" si="197"/>
        <v>0</v>
      </c>
      <c r="P127" s="148">
        <f t="shared" si="197"/>
        <v>0</v>
      </c>
      <c r="Q127" s="112">
        <f t="shared" si="197"/>
        <v>0</v>
      </c>
      <c r="R127" s="112">
        <f t="shared" si="197"/>
        <v>0</v>
      </c>
      <c r="S127" s="112">
        <f t="shared" si="197"/>
        <v>-0.20100000000000029</v>
      </c>
      <c r="T127" s="112">
        <f t="shared" si="197"/>
        <v>0</v>
      </c>
      <c r="U127" s="148">
        <f t="shared" si="197"/>
        <v>0</v>
      </c>
      <c r="V127" s="124" t="s">
        <v>431</v>
      </c>
    </row>
    <row r="128" spans="1:22" ht="31.5">
      <c r="A128" s="59" t="s">
        <v>330</v>
      </c>
      <c r="B128" s="60" t="s">
        <v>331</v>
      </c>
      <c r="C128" s="61" t="s">
        <v>21</v>
      </c>
      <c r="D128" s="85" t="str">
        <f t="shared" ref="D128" si="199">IF(NOT(SUM(D129)=0),SUM(D129),"нд")</f>
        <v>нд</v>
      </c>
      <c r="E128" s="113" t="str">
        <f t="shared" ref="E128" si="200">IF(NOT(SUM(E129)=0),SUM(E129),"нд")</f>
        <v>нд</v>
      </c>
      <c r="F128" s="113">
        <f t="shared" ref="F128:U128" si="201">SUM(F129)</f>
        <v>0</v>
      </c>
      <c r="G128" s="113">
        <f t="shared" si="201"/>
        <v>0</v>
      </c>
      <c r="H128" s="113">
        <f t="shared" si="201"/>
        <v>5.9990000000000006</v>
      </c>
      <c r="I128" s="113">
        <f t="shared" si="201"/>
        <v>0</v>
      </c>
      <c r="J128" s="149">
        <f>SUM(J129)</f>
        <v>0</v>
      </c>
      <c r="K128" s="113" t="str">
        <f t="shared" ref="K128" si="202">IF(NOT(SUM(K129)=0),SUM(K129),"нд")</f>
        <v>нд</v>
      </c>
      <c r="L128" s="113">
        <f t="shared" si="201"/>
        <v>0</v>
      </c>
      <c r="M128" s="113">
        <f t="shared" si="201"/>
        <v>0</v>
      </c>
      <c r="N128" s="113">
        <f t="shared" si="201"/>
        <v>5.798</v>
      </c>
      <c r="O128" s="113">
        <f t="shared" si="201"/>
        <v>0</v>
      </c>
      <c r="P128" s="149">
        <f t="shared" si="201"/>
        <v>0</v>
      </c>
      <c r="Q128" s="113">
        <f t="shared" si="201"/>
        <v>0</v>
      </c>
      <c r="R128" s="113">
        <f t="shared" si="201"/>
        <v>0</v>
      </c>
      <c r="S128" s="113">
        <f t="shared" si="201"/>
        <v>-0.20100000000000029</v>
      </c>
      <c r="T128" s="113">
        <f t="shared" si="201"/>
        <v>0</v>
      </c>
      <c r="U128" s="149">
        <f t="shared" si="201"/>
        <v>0</v>
      </c>
      <c r="V128" s="125" t="s">
        <v>431</v>
      </c>
    </row>
    <row r="129" spans="1:22" ht="15.75" customHeight="1">
      <c r="A129" s="30" t="s">
        <v>332</v>
      </c>
      <c r="B129" s="31" t="s">
        <v>27</v>
      </c>
      <c r="C129" s="32" t="s">
        <v>21</v>
      </c>
      <c r="D129" s="47" t="str">
        <f t="shared" ref="D129" si="203">IF(NOT(SUM(D130:D144)=0),SUM(D130:D144),"нд")</f>
        <v>нд</v>
      </c>
      <c r="E129" s="108" t="s">
        <v>22</v>
      </c>
      <c r="F129" s="108">
        <f t="shared" ref="F129:U129" si="204">SUM(F130:F144)</f>
        <v>0</v>
      </c>
      <c r="G129" s="108">
        <f t="shared" si="204"/>
        <v>0</v>
      </c>
      <c r="H129" s="108">
        <f t="shared" si="204"/>
        <v>5.9990000000000006</v>
      </c>
      <c r="I129" s="108">
        <f t="shared" si="204"/>
        <v>0</v>
      </c>
      <c r="J129" s="144">
        <f t="shared" si="204"/>
        <v>0</v>
      </c>
      <c r="K129" s="108" t="s">
        <v>22</v>
      </c>
      <c r="L129" s="108">
        <f t="shared" si="204"/>
        <v>0</v>
      </c>
      <c r="M129" s="108">
        <f t="shared" si="204"/>
        <v>0</v>
      </c>
      <c r="N129" s="108">
        <f t="shared" si="204"/>
        <v>5.798</v>
      </c>
      <c r="O129" s="108">
        <f t="shared" si="204"/>
        <v>0</v>
      </c>
      <c r="P129" s="144">
        <f t="shared" si="204"/>
        <v>0</v>
      </c>
      <c r="Q129" s="108">
        <f t="shared" si="204"/>
        <v>0</v>
      </c>
      <c r="R129" s="108">
        <f t="shared" si="204"/>
        <v>0</v>
      </c>
      <c r="S129" s="108">
        <f t="shared" si="204"/>
        <v>-0.20100000000000029</v>
      </c>
      <c r="T129" s="108">
        <f t="shared" si="204"/>
        <v>0</v>
      </c>
      <c r="U129" s="144">
        <f t="shared" si="204"/>
        <v>0</v>
      </c>
      <c r="V129" s="129" t="s">
        <v>431</v>
      </c>
    </row>
    <row r="130" spans="1:22" ht="31.5">
      <c r="A130" s="33" t="s">
        <v>333</v>
      </c>
      <c r="B130" s="34" t="s">
        <v>28</v>
      </c>
      <c r="C130" s="35" t="s">
        <v>29</v>
      </c>
      <c r="D130" s="91" t="s">
        <v>22</v>
      </c>
      <c r="E130" s="115" t="s">
        <v>22</v>
      </c>
      <c r="F130" s="115">
        <v>0</v>
      </c>
      <c r="G130" s="115">
        <v>0</v>
      </c>
      <c r="H130" s="115">
        <v>0</v>
      </c>
      <c r="I130" s="115">
        <v>0</v>
      </c>
      <c r="J130" s="151">
        <v>0</v>
      </c>
      <c r="K130" s="115" t="s">
        <v>22</v>
      </c>
      <c r="L130" s="137">
        <v>0</v>
      </c>
      <c r="M130" s="137">
        <v>0</v>
      </c>
      <c r="N130" s="137">
        <v>0</v>
      </c>
      <c r="O130" s="137">
        <v>0</v>
      </c>
      <c r="P130" s="155">
        <v>0</v>
      </c>
      <c r="Q130" s="137">
        <f t="shared" ref="Q130:Q138" si="205">L130-F130</f>
        <v>0</v>
      </c>
      <c r="R130" s="137">
        <f t="shared" ref="R130:R138" si="206">M130-G130</f>
        <v>0</v>
      </c>
      <c r="S130" s="137">
        <f t="shared" ref="S130:S138" si="207">N130-H130</f>
        <v>0</v>
      </c>
      <c r="T130" s="137">
        <f t="shared" ref="T130:T138" si="208">O130-I130</f>
        <v>0</v>
      </c>
      <c r="U130" s="155">
        <f t="shared" ref="U130:U138" si="209">P130-J130</f>
        <v>0</v>
      </c>
      <c r="V130" s="127" t="s">
        <v>447</v>
      </c>
    </row>
    <row r="131" spans="1:22" ht="31.5">
      <c r="A131" s="33" t="s">
        <v>334</v>
      </c>
      <c r="B131" s="34" t="s">
        <v>30</v>
      </c>
      <c r="C131" s="35" t="s">
        <v>31</v>
      </c>
      <c r="D131" s="91" t="s">
        <v>22</v>
      </c>
      <c r="E131" s="115" t="s">
        <v>22</v>
      </c>
      <c r="F131" s="115">
        <v>0</v>
      </c>
      <c r="G131" s="115">
        <v>0</v>
      </c>
      <c r="H131" s="115">
        <v>0</v>
      </c>
      <c r="I131" s="115">
        <v>0</v>
      </c>
      <c r="J131" s="151">
        <v>0</v>
      </c>
      <c r="K131" s="115" t="s">
        <v>22</v>
      </c>
      <c r="L131" s="137">
        <v>0</v>
      </c>
      <c r="M131" s="137">
        <v>0</v>
      </c>
      <c r="N131" s="137">
        <v>0</v>
      </c>
      <c r="O131" s="137">
        <v>0</v>
      </c>
      <c r="P131" s="155">
        <v>0</v>
      </c>
      <c r="Q131" s="137">
        <f t="shared" si="205"/>
        <v>0</v>
      </c>
      <c r="R131" s="137">
        <f t="shared" si="206"/>
        <v>0</v>
      </c>
      <c r="S131" s="137">
        <f t="shared" si="207"/>
        <v>0</v>
      </c>
      <c r="T131" s="137">
        <f t="shared" si="208"/>
        <v>0</v>
      </c>
      <c r="U131" s="155">
        <f t="shared" si="209"/>
        <v>0</v>
      </c>
      <c r="V131" s="127" t="s">
        <v>447</v>
      </c>
    </row>
    <row r="132" spans="1:22" ht="31.5">
      <c r="A132" s="33" t="s">
        <v>335</v>
      </c>
      <c r="B132" s="34" t="s">
        <v>32</v>
      </c>
      <c r="C132" s="35" t="s">
        <v>33</v>
      </c>
      <c r="D132" s="90" t="s">
        <v>22</v>
      </c>
      <c r="E132" s="115" t="s">
        <v>22</v>
      </c>
      <c r="F132" s="115">
        <v>0</v>
      </c>
      <c r="G132" s="115">
        <v>0</v>
      </c>
      <c r="H132" s="115">
        <v>0</v>
      </c>
      <c r="I132" s="115">
        <v>0</v>
      </c>
      <c r="J132" s="151">
        <v>0</v>
      </c>
      <c r="K132" s="115" t="s">
        <v>22</v>
      </c>
      <c r="L132" s="137">
        <v>0</v>
      </c>
      <c r="M132" s="137">
        <v>0</v>
      </c>
      <c r="N132" s="137">
        <v>0</v>
      </c>
      <c r="O132" s="137">
        <v>0</v>
      </c>
      <c r="P132" s="155">
        <v>0</v>
      </c>
      <c r="Q132" s="137">
        <f t="shared" si="205"/>
        <v>0</v>
      </c>
      <c r="R132" s="137">
        <f t="shared" si="206"/>
        <v>0</v>
      </c>
      <c r="S132" s="137">
        <f t="shared" si="207"/>
        <v>0</v>
      </c>
      <c r="T132" s="137">
        <f t="shared" si="208"/>
        <v>0</v>
      </c>
      <c r="U132" s="155">
        <f t="shared" si="209"/>
        <v>0</v>
      </c>
      <c r="V132" s="127" t="s">
        <v>447</v>
      </c>
    </row>
    <row r="133" spans="1:22">
      <c r="A133" s="33" t="s">
        <v>336</v>
      </c>
      <c r="B133" s="34" t="s">
        <v>34</v>
      </c>
      <c r="C133" s="36" t="s">
        <v>35</v>
      </c>
      <c r="D133" s="91" t="s">
        <v>22</v>
      </c>
      <c r="E133" s="115" t="s">
        <v>22</v>
      </c>
      <c r="F133" s="115">
        <v>0</v>
      </c>
      <c r="G133" s="115">
        <v>0</v>
      </c>
      <c r="H133" s="115">
        <v>0</v>
      </c>
      <c r="I133" s="115">
        <v>0</v>
      </c>
      <c r="J133" s="151">
        <v>0</v>
      </c>
      <c r="K133" s="115" t="s">
        <v>22</v>
      </c>
      <c r="L133" s="137">
        <v>0</v>
      </c>
      <c r="M133" s="137">
        <v>0</v>
      </c>
      <c r="N133" s="137">
        <v>0</v>
      </c>
      <c r="O133" s="137">
        <v>0</v>
      </c>
      <c r="P133" s="155">
        <v>0</v>
      </c>
      <c r="Q133" s="137">
        <f t="shared" si="205"/>
        <v>0</v>
      </c>
      <c r="R133" s="137">
        <f t="shared" si="206"/>
        <v>0</v>
      </c>
      <c r="S133" s="137">
        <f t="shared" si="207"/>
        <v>0</v>
      </c>
      <c r="T133" s="137">
        <f t="shared" si="208"/>
        <v>0</v>
      </c>
      <c r="U133" s="155">
        <f t="shared" si="209"/>
        <v>0</v>
      </c>
      <c r="V133" s="127" t="s">
        <v>447</v>
      </c>
    </row>
    <row r="134" spans="1:22">
      <c r="A134" s="33" t="s">
        <v>337</v>
      </c>
      <c r="B134" s="34" t="s">
        <v>36</v>
      </c>
      <c r="C134" s="36" t="s">
        <v>37</v>
      </c>
      <c r="D134" s="91" t="s">
        <v>22</v>
      </c>
      <c r="E134" s="115" t="s">
        <v>22</v>
      </c>
      <c r="F134" s="115">
        <v>0</v>
      </c>
      <c r="G134" s="115">
        <v>0</v>
      </c>
      <c r="H134" s="115">
        <v>0</v>
      </c>
      <c r="I134" s="115">
        <v>0</v>
      </c>
      <c r="J134" s="151">
        <v>0</v>
      </c>
      <c r="K134" s="115" t="s">
        <v>22</v>
      </c>
      <c r="L134" s="137">
        <v>0</v>
      </c>
      <c r="M134" s="137">
        <v>0</v>
      </c>
      <c r="N134" s="137">
        <v>0</v>
      </c>
      <c r="O134" s="137">
        <v>0</v>
      </c>
      <c r="P134" s="155">
        <v>0</v>
      </c>
      <c r="Q134" s="137">
        <f t="shared" si="205"/>
        <v>0</v>
      </c>
      <c r="R134" s="137">
        <f t="shared" si="206"/>
        <v>0</v>
      </c>
      <c r="S134" s="137">
        <f t="shared" si="207"/>
        <v>0</v>
      </c>
      <c r="T134" s="137">
        <f t="shared" si="208"/>
        <v>0</v>
      </c>
      <c r="U134" s="155">
        <f t="shared" si="209"/>
        <v>0</v>
      </c>
      <c r="V134" s="127" t="s">
        <v>447</v>
      </c>
    </row>
    <row r="135" spans="1:22">
      <c r="A135" s="33" t="s">
        <v>338</v>
      </c>
      <c r="B135" s="34" t="s">
        <v>38</v>
      </c>
      <c r="C135" s="36" t="s">
        <v>39</v>
      </c>
      <c r="D135" s="91" t="s">
        <v>22</v>
      </c>
      <c r="E135" s="115" t="s">
        <v>22</v>
      </c>
      <c r="F135" s="115">
        <v>0</v>
      </c>
      <c r="G135" s="115">
        <v>0</v>
      </c>
      <c r="H135" s="115">
        <v>0</v>
      </c>
      <c r="I135" s="115">
        <v>0</v>
      </c>
      <c r="J135" s="151">
        <v>0</v>
      </c>
      <c r="K135" s="115" t="s">
        <v>22</v>
      </c>
      <c r="L135" s="137">
        <v>0</v>
      </c>
      <c r="M135" s="137">
        <v>0</v>
      </c>
      <c r="N135" s="137">
        <v>0</v>
      </c>
      <c r="O135" s="137">
        <v>0</v>
      </c>
      <c r="P135" s="155">
        <v>0</v>
      </c>
      <c r="Q135" s="137">
        <f t="shared" si="205"/>
        <v>0</v>
      </c>
      <c r="R135" s="137">
        <f t="shared" si="206"/>
        <v>0</v>
      </c>
      <c r="S135" s="137">
        <f t="shared" si="207"/>
        <v>0</v>
      </c>
      <c r="T135" s="137">
        <f t="shared" si="208"/>
        <v>0</v>
      </c>
      <c r="U135" s="155">
        <f t="shared" si="209"/>
        <v>0</v>
      </c>
      <c r="V135" s="127" t="s">
        <v>447</v>
      </c>
    </row>
    <row r="136" spans="1:22" ht="31.5">
      <c r="A136" s="33" t="s">
        <v>339</v>
      </c>
      <c r="B136" s="34" t="s">
        <v>40</v>
      </c>
      <c r="C136" s="35" t="s">
        <v>41</v>
      </c>
      <c r="D136" s="90" t="s">
        <v>22</v>
      </c>
      <c r="E136" s="115" t="s">
        <v>22</v>
      </c>
      <c r="F136" s="115">
        <v>0</v>
      </c>
      <c r="G136" s="115">
        <v>0</v>
      </c>
      <c r="H136" s="115">
        <v>0</v>
      </c>
      <c r="I136" s="115">
        <v>0</v>
      </c>
      <c r="J136" s="151">
        <v>0</v>
      </c>
      <c r="K136" s="115" t="s">
        <v>22</v>
      </c>
      <c r="L136" s="137">
        <v>0</v>
      </c>
      <c r="M136" s="137">
        <v>0</v>
      </c>
      <c r="N136" s="137">
        <v>0</v>
      </c>
      <c r="O136" s="137">
        <v>0</v>
      </c>
      <c r="P136" s="155">
        <v>0</v>
      </c>
      <c r="Q136" s="137">
        <f t="shared" si="205"/>
        <v>0</v>
      </c>
      <c r="R136" s="137">
        <f t="shared" si="206"/>
        <v>0</v>
      </c>
      <c r="S136" s="137">
        <f t="shared" si="207"/>
        <v>0</v>
      </c>
      <c r="T136" s="137">
        <f t="shared" si="208"/>
        <v>0</v>
      </c>
      <c r="U136" s="155">
        <f t="shared" si="209"/>
        <v>0</v>
      </c>
      <c r="V136" s="127" t="s">
        <v>447</v>
      </c>
    </row>
    <row r="137" spans="1:22" ht="47.25">
      <c r="A137" s="33" t="s">
        <v>340</v>
      </c>
      <c r="B137" s="34" t="s">
        <v>42</v>
      </c>
      <c r="C137" s="36" t="s">
        <v>43</v>
      </c>
      <c r="D137" s="91" t="s">
        <v>22</v>
      </c>
      <c r="E137" s="115" t="s">
        <v>22</v>
      </c>
      <c r="F137" s="115">
        <v>0</v>
      </c>
      <c r="G137" s="115">
        <v>0</v>
      </c>
      <c r="H137" s="115">
        <v>0</v>
      </c>
      <c r="I137" s="115">
        <v>0</v>
      </c>
      <c r="J137" s="151">
        <v>0</v>
      </c>
      <c r="K137" s="115" t="s">
        <v>22</v>
      </c>
      <c r="L137" s="137">
        <v>0</v>
      </c>
      <c r="M137" s="137">
        <v>0</v>
      </c>
      <c r="N137" s="137">
        <v>0</v>
      </c>
      <c r="O137" s="137">
        <v>0</v>
      </c>
      <c r="P137" s="155">
        <v>0</v>
      </c>
      <c r="Q137" s="137">
        <f t="shared" si="205"/>
        <v>0</v>
      </c>
      <c r="R137" s="137">
        <f t="shared" si="206"/>
        <v>0</v>
      </c>
      <c r="S137" s="137">
        <f t="shared" si="207"/>
        <v>0</v>
      </c>
      <c r="T137" s="137">
        <f t="shared" si="208"/>
        <v>0</v>
      </c>
      <c r="U137" s="155">
        <f t="shared" si="209"/>
        <v>0</v>
      </c>
      <c r="V137" s="127" t="s">
        <v>447</v>
      </c>
    </row>
    <row r="138" spans="1:22" ht="47.25">
      <c r="A138" s="33" t="s">
        <v>341</v>
      </c>
      <c r="B138" s="34" t="s">
        <v>44</v>
      </c>
      <c r="C138" s="35" t="s">
        <v>45</v>
      </c>
      <c r="D138" s="90" t="s">
        <v>22</v>
      </c>
      <c r="E138" s="115" t="s">
        <v>22</v>
      </c>
      <c r="F138" s="115">
        <v>0</v>
      </c>
      <c r="G138" s="115">
        <v>0</v>
      </c>
      <c r="H138" s="115">
        <v>0</v>
      </c>
      <c r="I138" s="115">
        <v>0</v>
      </c>
      <c r="J138" s="151">
        <v>0</v>
      </c>
      <c r="K138" s="115" t="s">
        <v>22</v>
      </c>
      <c r="L138" s="137">
        <v>0</v>
      </c>
      <c r="M138" s="137">
        <v>0</v>
      </c>
      <c r="N138" s="137">
        <v>0</v>
      </c>
      <c r="O138" s="137">
        <v>0</v>
      </c>
      <c r="P138" s="155">
        <v>0</v>
      </c>
      <c r="Q138" s="137">
        <f t="shared" si="205"/>
        <v>0</v>
      </c>
      <c r="R138" s="137">
        <f t="shared" si="206"/>
        <v>0</v>
      </c>
      <c r="S138" s="137">
        <f t="shared" si="207"/>
        <v>0</v>
      </c>
      <c r="T138" s="137">
        <f t="shared" si="208"/>
        <v>0</v>
      </c>
      <c r="U138" s="155">
        <f t="shared" si="209"/>
        <v>0</v>
      </c>
      <c r="V138" s="127" t="s">
        <v>447</v>
      </c>
    </row>
    <row r="139" spans="1:22" ht="31.5">
      <c r="A139" s="33" t="s">
        <v>342</v>
      </c>
      <c r="B139" s="75" t="s">
        <v>47</v>
      </c>
      <c r="C139" s="35" t="s">
        <v>48</v>
      </c>
      <c r="D139" s="199" t="s">
        <v>22</v>
      </c>
      <c r="E139" s="197" t="s">
        <v>22</v>
      </c>
      <c r="F139" s="197">
        <v>0</v>
      </c>
      <c r="G139" s="197">
        <v>0</v>
      </c>
      <c r="H139" s="197">
        <v>0</v>
      </c>
      <c r="I139" s="197">
        <v>0</v>
      </c>
      <c r="J139" s="200">
        <v>0</v>
      </c>
      <c r="K139" s="197" t="s">
        <v>22</v>
      </c>
      <c r="L139" s="179">
        <v>0</v>
      </c>
      <c r="M139" s="179">
        <v>0</v>
      </c>
      <c r="N139" s="179">
        <v>0</v>
      </c>
      <c r="O139" s="179">
        <v>0</v>
      </c>
      <c r="P139" s="193">
        <v>0</v>
      </c>
      <c r="Q139" s="179">
        <f>L140-F140</f>
        <v>0</v>
      </c>
      <c r="R139" s="179">
        <f>M140-G140</f>
        <v>0</v>
      </c>
      <c r="S139" s="179">
        <f>N140-H140</f>
        <v>0</v>
      </c>
      <c r="T139" s="179">
        <f>O140-I140</f>
        <v>0</v>
      </c>
      <c r="U139" s="193">
        <f>P140-J140</f>
        <v>0</v>
      </c>
      <c r="V139" s="195" t="s">
        <v>447</v>
      </c>
    </row>
    <row r="140" spans="1:22" ht="31.5">
      <c r="A140" s="33" t="s">
        <v>343</v>
      </c>
      <c r="B140" s="75" t="s">
        <v>49</v>
      </c>
      <c r="C140" s="35" t="s">
        <v>50</v>
      </c>
      <c r="D140" s="199" t="s">
        <v>22</v>
      </c>
      <c r="E140" s="198"/>
      <c r="F140" s="198"/>
      <c r="G140" s="198"/>
      <c r="H140" s="198"/>
      <c r="I140" s="198"/>
      <c r="J140" s="201"/>
      <c r="K140" s="198"/>
      <c r="L140" s="180"/>
      <c r="M140" s="180"/>
      <c r="N140" s="180"/>
      <c r="O140" s="180"/>
      <c r="P140" s="194"/>
      <c r="Q140" s="180"/>
      <c r="R140" s="180"/>
      <c r="S140" s="180"/>
      <c r="T140" s="180"/>
      <c r="U140" s="194"/>
      <c r="V140" s="196"/>
    </row>
    <row r="141" spans="1:22" ht="63">
      <c r="A141" s="62" t="s">
        <v>344</v>
      </c>
      <c r="B141" s="63" t="s">
        <v>345</v>
      </c>
      <c r="C141" s="76" t="s">
        <v>51</v>
      </c>
      <c r="D141" s="94" t="s">
        <v>22</v>
      </c>
      <c r="E141" s="135" t="s">
        <v>22</v>
      </c>
      <c r="F141" s="135">
        <v>0</v>
      </c>
      <c r="G141" s="135">
        <v>0</v>
      </c>
      <c r="H141" s="135">
        <v>0</v>
      </c>
      <c r="I141" s="135">
        <v>0</v>
      </c>
      <c r="J141" s="150">
        <v>0</v>
      </c>
      <c r="K141" s="135" t="s">
        <v>22</v>
      </c>
      <c r="L141" s="136">
        <v>0</v>
      </c>
      <c r="M141" s="136">
        <v>0</v>
      </c>
      <c r="N141" s="136">
        <v>0</v>
      </c>
      <c r="O141" s="136">
        <v>0</v>
      </c>
      <c r="P141" s="154">
        <v>0</v>
      </c>
      <c r="Q141" s="136">
        <f t="shared" ref="Q141:Q144" si="210">L141-F141</f>
        <v>0</v>
      </c>
      <c r="R141" s="136">
        <f t="shared" ref="R141:R144" si="211">M141-G141</f>
        <v>0</v>
      </c>
      <c r="S141" s="136">
        <f t="shared" ref="S141:S144" si="212">N141-H141</f>
        <v>0</v>
      </c>
      <c r="T141" s="136">
        <f t="shared" ref="T141:T144" si="213">O141-I141</f>
        <v>0</v>
      </c>
      <c r="U141" s="154">
        <f t="shared" ref="U141:U144" si="214">P141-J141</f>
        <v>0</v>
      </c>
      <c r="V141" s="127" t="s">
        <v>447</v>
      </c>
    </row>
    <row r="142" spans="1:22" ht="47.25">
      <c r="A142" s="33" t="s">
        <v>346</v>
      </c>
      <c r="B142" s="34" t="s">
        <v>347</v>
      </c>
      <c r="C142" s="35" t="s">
        <v>348</v>
      </c>
      <c r="D142" s="95" t="s">
        <v>22</v>
      </c>
      <c r="E142" s="115" t="s">
        <v>22</v>
      </c>
      <c r="F142" s="115">
        <v>0</v>
      </c>
      <c r="G142" s="115">
        <v>0</v>
      </c>
      <c r="H142" s="133">
        <v>2.2989999999999999</v>
      </c>
      <c r="I142" s="115">
        <v>0</v>
      </c>
      <c r="J142" s="151">
        <v>0</v>
      </c>
      <c r="K142" s="151">
        <v>3</v>
      </c>
      <c r="L142" s="137">
        <v>0</v>
      </c>
      <c r="M142" s="137">
        <v>0</v>
      </c>
      <c r="N142" s="133">
        <v>2.2989999999999999</v>
      </c>
      <c r="O142" s="137">
        <v>0</v>
      </c>
      <c r="P142" s="155">
        <v>0</v>
      </c>
      <c r="Q142" s="137">
        <f t="shared" si="210"/>
        <v>0</v>
      </c>
      <c r="R142" s="137">
        <f t="shared" si="211"/>
        <v>0</v>
      </c>
      <c r="S142" s="137">
        <f t="shared" si="212"/>
        <v>0</v>
      </c>
      <c r="T142" s="137">
        <f t="shared" si="213"/>
        <v>0</v>
      </c>
      <c r="U142" s="155">
        <f t="shared" si="214"/>
        <v>0</v>
      </c>
      <c r="V142" s="130" t="s">
        <v>449</v>
      </c>
    </row>
    <row r="143" spans="1:22" ht="35.450000000000003" customHeight="1">
      <c r="A143" s="33" t="s">
        <v>349</v>
      </c>
      <c r="B143" s="34" t="s">
        <v>350</v>
      </c>
      <c r="C143" s="35" t="s">
        <v>351</v>
      </c>
      <c r="D143" s="95" t="s">
        <v>22</v>
      </c>
      <c r="E143" s="115" t="s">
        <v>22</v>
      </c>
      <c r="F143" s="115">
        <v>0</v>
      </c>
      <c r="G143" s="115">
        <v>0</v>
      </c>
      <c r="H143" s="133">
        <v>2.2000000000000002</v>
      </c>
      <c r="I143" s="115">
        <v>0</v>
      </c>
      <c r="J143" s="151">
        <v>0</v>
      </c>
      <c r="K143" s="151">
        <v>3</v>
      </c>
      <c r="L143" s="137">
        <v>0</v>
      </c>
      <c r="M143" s="137">
        <v>0</v>
      </c>
      <c r="N143" s="133">
        <v>2.2989999999999999</v>
      </c>
      <c r="O143" s="137">
        <v>0</v>
      </c>
      <c r="P143" s="155">
        <v>0</v>
      </c>
      <c r="Q143" s="137">
        <f t="shared" ref="Q143" si="215">L143-F143</f>
        <v>0</v>
      </c>
      <c r="R143" s="137">
        <f t="shared" ref="R143" si="216">M143-G143</f>
        <v>0</v>
      </c>
      <c r="S143" s="137">
        <f t="shared" ref="S143" si="217">N143-H143</f>
        <v>9.8999999999999755E-2</v>
      </c>
      <c r="T143" s="137">
        <f t="shared" ref="T143" si="218">O143-I143</f>
        <v>0</v>
      </c>
      <c r="U143" s="155">
        <f t="shared" ref="U143" si="219">P143-J143</f>
        <v>0</v>
      </c>
      <c r="V143" s="130" t="s">
        <v>449</v>
      </c>
    </row>
    <row r="144" spans="1:22" ht="47.25">
      <c r="A144" s="98" t="s">
        <v>432</v>
      </c>
      <c r="B144" s="99" t="s">
        <v>433</v>
      </c>
      <c r="C144" s="100" t="s">
        <v>434</v>
      </c>
      <c r="D144" s="95" t="s">
        <v>22</v>
      </c>
      <c r="E144" s="115" t="s">
        <v>22</v>
      </c>
      <c r="F144" s="115">
        <v>0</v>
      </c>
      <c r="G144" s="115">
        <v>0</v>
      </c>
      <c r="H144" s="134">
        <v>1.5</v>
      </c>
      <c r="I144" s="115">
        <v>0</v>
      </c>
      <c r="J144" s="151">
        <v>0</v>
      </c>
      <c r="K144" s="151">
        <v>4</v>
      </c>
      <c r="L144" s="137">
        <v>0</v>
      </c>
      <c r="M144" s="137">
        <v>0</v>
      </c>
      <c r="N144" s="134">
        <f>0.63+0.57</f>
        <v>1.2</v>
      </c>
      <c r="O144" s="137">
        <v>0</v>
      </c>
      <c r="P144" s="155">
        <v>0</v>
      </c>
      <c r="Q144" s="137">
        <f t="shared" si="210"/>
        <v>0</v>
      </c>
      <c r="R144" s="137">
        <f t="shared" si="211"/>
        <v>0</v>
      </c>
      <c r="S144" s="139">
        <f t="shared" si="212"/>
        <v>-0.30000000000000004</v>
      </c>
      <c r="T144" s="137">
        <f t="shared" si="213"/>
        <v>0</v>
      </c>
      <c r="U144" s="155">
        <f t="shared" si="214"/>
        <v>0</v>
      </c>
      <c r="V144" s="130" t="s">
        <v>449</v>
      </c>
    </row>
    <row r="145" spans="1:22" ht="31.5">
      <c r="A145" s="59" t="s">
        <v>352</v>
      </c>
      <c r="B145" s="60" t="s">
        <v>353</v>
      </c>
      <c r="C145" s="61" t="s">
        <v>21</v>
      </c>
      <c r="D145" s="85" t="str">
        <f t="shared" ref="D145" si="220">IF(NOT(SUM(D146)=0),SUM(D146),"нд")</f>
        <v>нд</v>
      </c>
      <c r="E145" s="113" t="str">
        <f t="shared" ref="E145" si="221">IF(NOT(SUM(E146)=0),SUM(E146),"нд")</f>
        <v>нд</v>
      </c>
      <c r="F145" s="113">
        <f t="shared" ref="F145:U145" si="222">SUM(F146)</f>
        <v>0</v>
      </c>
      <c r="G145" s="113">
        <f t="shared" si="222"/>
        <v>0</v>
      </c>
      <c r="H145" s="113">
        <f t="shared" si="222"/>
        <v>0</v>
      </c>
      <c r="I145" s="113">
        <f t="shared" si="222"/>
        <v>0</v>
      </c>
      <c r="J145" s="149">
        <f t="shared" si="222"/>
        <v>0</v>
      </c>
      <c r="K145" s="113" t="str">
        <f t="shared" ref="K145" si="223">IF(NOT(SUM(K146)=0),SUM(K146),"нд")</f>
        <v>нд</v>
      </c>
      <c r="L145" s="113">
        <f t="shared" si="222"/>
        <v>0</v>
      </c>
      <c r="M145" s="113">
        <f t="shared" si="222"/>
        <v>0</v>
      </c>
      <c r="N145" s="113">
        <f t="shared" si="222"/>
        <v>0</v>
      </c>
      <c r="O145" s="113">
        <f t="shared" si="222"/>
        <v>0</v>
      </c>
      <c r="P145" s="149">
        <f t="shared" si="222"/>
        <v>0</v>
      </c>
      <c r="Q145" s="113">
        <f t="shared" si="222"/>
        <v>0</v>
      </c>
      <c r="R145" s="113">
        <f t="shared" si="222"/>
        <v>0</v>
      </c>
      <c r="S145" s="113">
        <f t="shared" si="222"/>
        <v>0</v>
      </c>
      <c r="T145" s="113">
        <f t="shared" si="222"/>
        <v>0</v>
      </c>
      <c r="U145" s="149">
        <f t="shared" si="222"/>
        <v>0</v>
      </c>
      <c r="V145" s="125" t="s">
        <v>431</v>
      </c>
    </row>
    <row r="146" spans="1:22">
      <c r="A146" s="50" t="s">
        <v>22</v>
      </c>
      <c r="B146" s="50" t="s">
        <v>22</v>
      </c>
      <c r="C146" s="50" t="s">
        <v>22</v>
      </c>
      <c r="D146" s="88" t="s">
        <v>22</v>
      </c>
      <c r="E146" s="115" t="s">
        <v>22</v>
      </c>
      <c r="F146" s="115">
        <v>0</v>
      </c>
      <c r="G146" s="115">
        <v>0</v>
      </c>
      <c r="H146" s="115">
        <v>0</v>
      </c>
      <c r="I146" s="115">
        <v>0</v>
      </c>
      <c r="J146" s="151">
        <v>0</v>
      </c>
      <c r="K146" s="115" t="s">
        <v>22</v>
      </c>
      <c r="L146" s="137">
        <v>0</v>
      </c>
      <c r="M146" s="137">
        <v>0</v>
      </c>
      <c r="N146" s="137">
        <v>0</v>
      </c>
      <c r="O146" s="137">
        <v>0</v>
      </c>
      <c r="P146" s="155">
        <v>0</v>
      </c>
      <c r="Q146" s="137">
        <f t="shared" ref="Q146" si="224">L146-F146</f>
        <v>0</v>
      </c>
      <c r="R146" s="137">
        <f t="shared" ref="R146" si="225">M146-G146</f>
        <v>0</v>
      </c>
      <c r="S146" s="137">
        <f t="shared" ref="S146" si="226">N146-H146</f>
        <v>0</v>
      </c>
      <c r="T146" s="137">
        <f t="shared" ref="T146" si="227">O146-I146</f>
        <v>0</v>
      </c>
      <c r="U146" s="155">
        <f t="shared" ref="U146" si="228">P146-J146</f>
        <v>0</v>
      </c>
      <c r="V146" s="127" t="s">
        <v>447</v>
      </c>
    </row>
    <row r="147" spans="1:22" ht="47.25">
      <c r="A147" s="56" t="s">
        <v>354</v>
      </c>
      <c r="B147" s="57" t="s">
        <v>355</v>
      </c>
      <c r="C147" s="58" t="s">
        <v>21</v>
      </c>
      <c r="D147" s="84" t="str">
        <f t="shared" ref="D147:E147" si="229">IF(NOT(SUM(D148,D150,D152,D154,D156,D158,D161,D163)=0),SUM(D148,D150,D152,D154,D156,D158,D161,D163),"нд")</f>
        <v>нд</v>
      </c>
      <c r="E147" s="112" t="str">
        <f t="shared" si="229"/>
        <v>нд</v>
      </c>
      <c r="F147" s="112">
        <f t="shared" ref="F147:U147" si="230">SUM(F148,F150,F152,F154,F156,F158,F161,F163)</f>
        <v>0</v>
      </c>
      <c r="G147" s="112">
        <f t="shared" si="230"/>
        <v>0</v>
      </c>
      <c r="H147" s="112">
        <f t="shared" si="230"/>
        <v>0</v>
      </c>
      <c r="I147" s="112">
        <f t="shared" si="230"/>
        <v>0</v>
      </c>
      <c r="J147" s="148">
        <f t="shared" si="230"/>
        <v>0</v>
      </c>
      <c r="K147" s="112" t="str">
        <f t="shared" ref="K147" si="231">IF(NOT(SUM(K148,K150,K152,K154,K156,K158,K161,K163)=0),SUM(K148,K150,K152,K154,K156,K158,K161,K163),"нд")</f>
        <v>нд</v>
      </c>
      <c r="L147" s="112">
        <f t="shared" si="230"/>
        <v>0</v>
      </c>
      <c r="M147" s="112">
        <f t="shared" si="230"/>
        <v>0</v>
      </c>
      <c r="N147" s="112">
        <f t="shared" si="230"/>
        <v>0</v>
      </c>
      <c r="O147" s="112">
        <f t="shared" si="230"/>
        <v>0</v>
      </c>
      <c r="P147" s="148">
        <f t="shared" si="230"/>
        <v>0</v>
      </c>
      <c r="Q147" s="112">
        <f t="shared" si="230"/>
        <v>0</v>
      </c>
      <c r="R147" s="112">
        <f t="shared" si="230"/>
        <v>0</v>
      </c>
      <c r="S147" s="112">
        <f t="shared" si="230"/>
        <v>0</v>
      </c>
      <c r="T147" s="112">
        <f t="shared" si="230"/>
        <v>0</v>
      </c>
      <c r="U147" s="148">
        <f t="shared" si="230"/>
        <v>0</v>
      </c>
      <c r="V147" s="124" t="s">
        <v>431</v>
      </c>
    </row>
    <row r="148" spans="1:22" ht="31.5">
      <c r="A148" s="59" t="s">
        <v>356</v>
      </c>
      <c r="B148" s="60" t="s">
        <v>357</v>
      </c>
      <c r="C148" s="61" t="s">
        <v>21</v>
      </c>
      <c r="D148" s="85" t="str">
        <f t="shared" ref="D148:E148" si="232">IF(NOT(SUM(D149)=0),SUM(D149),"нд")</f>
        <v>нд</v>
      </c>
      <c r="E148" s="113" t="str">
        <f t="shared" si="232"/>
        <v>нд</v>
      </c>
      <c r="F148" s="113">
        <f t="shared" ref="F148:U148" si="233">SUM(F149)</f>
        <v>0</v>
      </c>
      <c r="G148" s="113">
        <f t="shared" si="233"/>
        <v>0</v>
      </c>
      <c r="H148" s="113">
        <f t="shared" si="233"/>
        <v>0</v>
      </c>
      <c r="I148" s="113">
        <f t="shared" si="233"/>
        <v>0</v>
      </c>
      <c r="J148" s="149">
        <f t="shared" si="233"/>
        <v>0</v>
      </c>
      <c r="K148" s="113" t="str">
        <f t="shared" ref="K148" si="234">IF(NOT(SUM(K149)=0),SUM(K149),"нд")</f>
        <v>нд</v>
      </c>
      <c r="L148" s="113">
        <f t="shared" si="233"/>
        <v>0</v>
      </c>
      <c r="M148" s="113">
        <f t="shared" si="233"/>
        <v>0</v>
      </c>
      <c r="N148" s="113">
        <f t="shared" si="233"/>
        <v>0</v>
      </c>
      <c r="O148" s="113">
        <f t="shared" si="233"/>
        <v>0</v>
      </c>
      <c r="P148" s="149">
        <f t="shared" si="233"/>
        <v>0</v>
      </c>
      <c r="Q148" s="113">
        <f t="shared" si="233"/>
        <v>0</v>
      </c>
      <c r="R148" s="113">
        <f t="shared" si="233"/>
        <v>0</v>
      </c>
      <c r="S148" s="113">
        <f t="shared" si="233"/>
        <v>0</v>
      </c>
      <c r="T148" s="113">
        <f t="shared" si="233"/>
        <v>0</v>
      </c>
      <c r="U148" s="149">
        <f t="shared" si="233"/>
        <v>0</v>
      </c>
      <c r="V148" s="125" t="s">
        <v>431</v>
      </c>
    </row>
    <row r="149" spans="1:22">
      <c r="A149" s="50" t="s">
        <v>22</v>
      </c>
      <c r="B149" s="50" t="s">
        <v>22</v>
      </c>
      <c r="C149" s="50" t="s">
        <v>22</v>
      </c>
      <c r="D149" s="88" t="s">
        <v>22</v>
      </c>
      <c r="E149" s="115" t="s">
        <v>22</v>
      </c>
      <c r="F149" s="115">
        <v>0</v>
      </c>
      <c r="G149" s="115">
        <v>0</v>
      </c>
      <c r="H149" s="115">
        <v>0</v>
      </c>
      <c r="I149" s="115">
        <v>0</v>
      </c>
      <c r="J149" s="151">
        <v>0</v>
      </c>
      <c r="K149" s="115" t="s">
        <v>22</v>
      </c>
      <c r="L149" s="137">
        <v>0</v>
      </c>
      <c r="M149" s="137">
        <v>0</v>
      </c>
      <c r="N149" s="137">
        <v>0</v>
      </c>
      <c r="O149" s="137">
        <v>0</v>
      </c>
      <c r="P149" s="155">
        <v>0</v>
      </c>
      <c r="Q149" s="137">
        <f t="shared" ref="Q149" si="235">L149-F149</f>
        <v>0</v>
      </c>
      <c r="R149" s="137">
        <f t="shared" ref="R149" si="236">M149-G149</f>
        <v>0</v>
      </c>
      <c r="S149" s="137">
        <f t="shared" ref="S149" si="237">N149-H149</f>
        <v>0</v>
      </c>
      <c r="T149" s="137">
        <f t="shared" ref="T149" si="238">O149-I149</f>
        <v>0</v>
      </c>
      <c r="U149" s="155">
        <f t="shared" ref="U149" si="239">P149-J149</f>
        <v>0</v>
      </c>
      <c r="V149" s="127" t="s">
        <v>447</v>
      </c>
    </row>
    <row r="150" spans="1:22" ht="31.5">
      <c r="A150" s="59" t="s">
        <v>358</v>
      </c>
      <c r="B150" s="60" t="s">
        <v>359</v>
      </c>
      <c r="C150" s="61" t="s">
        <v>21</v>
      </c>
      <c r="D150" s="85" t="str">
        <f t="shared" ref="D150" si="240">IF(NOT(SUM(D151)=0),SUM(D151),"нд")</f>
        <v>нд</v>
      </c>
      <c r="E150" s="113" t="str">
        <f t="shared" ref="E150" si="241">IF(NOT(SUM(E151)=0),SUM(E151),"нд")</f>
        <v>нд</v>
      </c>
      <c r="F150" s="113">
        <f t="shared" ref="F150:U150" si="242">SUM(F151)</f>
        <v>0</v>
      </c>
      <c r="G150" s="113">
        <f t="shared" si="242"/>
        <v>0</v>
      </c>
      <c r="H150" s="113">
        <f t="shared" si="242"/>
        <v>0</v>
      </c>
      <c r="I150" s="113">
        <f t="shared" si="242"/>
        <v>0</v>
      </c>
      <c r="J150" s="149">
        <f t="shared" si="242"/>
        <v>0</v>
      </c>
      <c r="K150" s="113" t="str">
        <f t="shared" ref="K150" si="243">IF(NOT(SUM(K151)=0),SUM(K151),"нд")</f>
        <v>нд</v>
      </c>
      <c r="L150" s="113">
        <f t="shared" si="242"/>
        <v>0</v>
      </c>
      <c r="M150" s="113">
        <f t="shared" si="242"/>
        <v>0</v>
      </c>
      <c r="N150" s="113">
        <f t="shared" si="242"/>
        <v>0</v>
      </c>
      <c r="O150" s="113">
        <f t="shared" si="242"/>
        <v>0</v>
      </c>
      <c r="P150" s="149">
        <f t="shared" si="242"/>
        <v>0</v>
      </c>
      <c r="Q150" s="113">
        <f t="shared" si="242"/>
        <v>0</v>
      </c>
      <c r="R150" s="113">
        <f t="shared" si="242"/>
        <v>0</v>
      </c>
      <c r="S150" s="113">
        <f t="shared" si="242"/>
        <v>0</v>
      </c>
      <c r="T150" s="113">
        <f t="shared" si="242"/>
        <v>0</v>
      </c>
      <c r="U150" s="149">
        <f t="shared" si="242"/>
        <v>0</v>
      </c>
      <c r="V150" s="125" t="s">
        <v>431</v>
      </c>
    </row>
    <row r="151" spans="1:22">
      <c r="A151" s="50" t="s">
        <v>22</v>
      </c>
      <c r="B151" s="50" t="s">
        <v>22</v>
      </c>
      <c r="C151" s="50" t="s">
        <v>22</v>
      </c>
      <c r="D151" s="88" t="s">
        <v>22</v>
      </c>
      <c r="E151" s="115" t="s">
        <v>22</v>
      </c>
      <c r="F151" s="115">
        <v>0</v>
      </c>
      <c r="G151" s="115">
        <v>0</v>
      </c>
      <c r="H151" s="115">
        <v>0</v>
      </c>
      <c r="I151" s="115">
        <v>0</v>
      </c>
      <c r="J151" s="151">
        <v>0</v>
      </c>
      <c r="K151" s="115" t="s">
        <v>22</v>
      </c>
      <c r="L151" s="137">
        <v>0</v>
      </c>
      <c r="M151" s="137">
        <v>0</v>
      </c>
      <c r="N151" s="137">
        <v>0</v>
      </c>
      <c r="O151" s="137">
        <v>0</v>
      </c>
      <c r="P151" s="155">
        <v>0</v>
      </c>
      <c r="Q151" s="137">
        <f t="shared" ref="Q151" si="244">L151-F151</f>
        <v>0</v>
      </c>
      <c r="R151" s="137">
        <f t="shared" ref="R151" si="245">M151-G151</f>
        <v>0</v>
      </c>
      <c r="S151" s="137">
        <f t="shared" ref="S151" si="246">N151-H151</f>
        <v>0</v>
      </c>
      <c r="T151" s="137">
        <f t="shared" ref="T151" si="247">O151-I151</f>
        <v>0</v>
      </c>
      <c r="U151" s="155">
        <f t="shared" ref="U151" si="248">P151-J151</f>
        <v>0</v>
      </c>
      <c r="V151" s="127" t="s">
        <v>447</v>
      </c>
    </row>
    <row r="152" spans="1:22" ht="31.5">
      <c r="A152" s="59" t="s">
        <v>360</v>
      </c>
      <c r="B152" s="60" t="s">
        <v>361</v>
      </c>
      <c r="C152" s="61" t="s">
        <v>21</v>
      </c>
      <c r="D152" s="85" t="str">
        <f t="shared" ref="D152" si="249">IF(NOT(SUM(D153)=0),SUM(D153),"нд")</f>
        <v>нд</v>
      </c>
      <c r="E152" s="113" t="str">
        <f t="shared" ref="E152" si="250">IF(NOT(SUM(E153)=0),SUM(E153),"нд")</f>
        <v>нд</v>
      </c>
      <c r="F152" s="113">
        <f t="shared" ref="F152:U152" si="251">SUM(F153)</f>
        <v>0</v>
      </c>
      <c r="G152" s="113">
        <f t="shared" si="251"/>
        <v>0</v>
      </c>
      <c r="H152" s="113">
        <f t="shared" si="251"/>
        <v>0</v>
      </c>
      <c r="I152" s="113">
        <f t="shared" si="251"/>
        <v>0</v>
      </c>
      <c r="J152" s="149">
        <f t="shared" si="251"/>
        <v>0</v>
      </c>
      <c r="K152" s="113" t="str">
        <f t="shared" ref="K152" si="252">IF(NOT(SUM(K153)=0),SUM(K153),"нд")</f>
        <v>нд</v>
      </c>
      <c r="L152" s="113">
        <f t="shared" si="251"/>
        <v>0</v>
      </c>
      <c r="M152" s="113">
        <f t="shared" si="251"/>
        <v>0</v>
      </c>
      <c r="N152" s="113">
        <f t="shared" si="251"/>
        <v>0</v>
      </c>
      <c r="O152" s="113">
        <f t="shared" si="251"/>
        <v>0</v>
      </c>
      <c r="P152" s="149">
        <f t="shared" si="251"/>
        <v>0</v>
      </c>
      <c r="Q152" s="113">
        <f t="shared" si="251"/>
        <v>0</v>
      </c>
      <c r="R152" s="113">
        <f t="shared" si="251"/>
        <v>0</v>
      </c>
      <c r="S152" s="113">
        <f t="shared" si="251"/>
        <v>0</v>
      </c>
      <c r="T152" s="113">
        <f t="shared" si="251"/>
        <v>0</v>
      </c>
      <c r="U152" s="149">
        <f t="shared" si="251"/>
        <v>0</v>
      </c>
      <c r="V152" s="125" t="s">
        <v>431</v>
      </c>
    </row>
    <row r="153" spans="1:22">
      <c r="A153" s="50" t="s">
        <v>22</v>
      </c>
      <c r="B153" s="50" t="s">
        <v>22</v>
      </c>
      <c r="C153" s="50" t="s">
        <v>22</v>
      </c>
      <c r="D153" s="88" t="s">
        <v>22</v>
      </c>
      <c r="E153" s="115" t="s">
        <v>22</v>
      </c>
      <c r="F153" s="115">
        <v>0</v>
      </c>
      <c r="G153" s="115">
        <v>0</v>
      </c>
      <c r="H153" s="115">
        <v>0</v>
      </c>
      <c r="I153" s="115">
        <v>0</v>
      </c>
      <c r="J153" s="151">
        <v>0</v>
      </c>
      <c r="K153" s="115" t="s">
        <v>22</v>
      </c>
      <c r="L153" s="137">
        <v>0</v>
      </c>
      <c r="M153" s="137">
        <v>0</v>
      </c>
      <c r="N153" s="137">
        <v>0</v>
      </c>
      <c r="O153" s="137">
        <v>0</v>
      </c>
      <c r="P153" s="155">
        <v>0</v>
      </c>
      <c r="Q153" s="137">
        <f t="shared" ref="Q153" si="253">L153-F153</f>
        <v>0</v>
      </c>
      <c r="R153" s="137">
        <f t="shared" ref="R153" si="254">M153-G153</f>
        <v>0</v>
      </c>
      <c r="S153" s="137">
        <f t="shared" ref="S153" si="255">N153-H153</f>
        <v>0</v>
      </c>
      <c r="T153" s="137">
        <f t="shared" ref="T153" si="256">O153-I153</f>
        <v>0</v>
      </c>
      <c r="U153" s="155">
        <f t="shared" ref="U153" si="257">P153-J153</f>
        <v>0</v>
      </c>
      <c r="V153" s="127" t="s">
        <v>447</v>
      </c>
    </row>
    <row r="154" spans="1:22" ht="31.5">
      <c r="A154" s="59" t="s">
        <v>362</v>
      </c>
      <c r="B154" s="60" t="s">
        <v>363</v>
      </c>
      <c r="C154" s="61" t="s">
        <v>21</v>
      </c>
      <c r="D154" s="85" t="str">
        <f t="shared" ref="D154" si="258">IF(NOT(SUM(D155)=0),SUM(D155),"нд")</f>
        <v>нд</v>
      </c>
      <c r="E154" s="113" t="str">
        <f t="shared" ref="E154" si="259">IF(NOT(SUM(E155)=0),SUM(E155),"нд")</f>
        <v>нд</v>
      </c>
      <c r="F154" s="113">
        <f t="shared" ref="F154:U154" si="260">SUM(F155)</f>
        <v>0</v>
      </c>
      <c r="G154" s="113">
        <f t="shared" si="260"/>
        <v>0</v>
      </c>
      <c r="H154" s="113">
        <f t="shared" si="260"/>
        <v>0</v>
      </c>
      <c r="I154" s="113">
        <f t="shared" si="260"/>
        <v>0</v>
      </c>
      <c r="J154" s="149">
        <f t="shared" si="260"/>
        <v>0</v>
      </c>
      <c r="K154" s="113" t="str">
        <f t="shared" ref="K154" si="261">IF(NOT(SUM(K155)=0),SUM(K155),"нд")</f>
        <v>нд</v>
      </c>
      <c r="L154" s="113">
        <f t="shared" si="260"/>
        <v>0</v>
      </c>
      <c r="M154" s="113">
        <f t="shared" si="260"/>
        <v>0</v>
      </c>
      <c r="N154" s="113">
        <f t="shared" si="260"/>
        <v>0</v>
      </c>
      <c r="O154" s="113">
        <f t="shared" si="260"/>
        <v>0</v>
      </c>
      <c r="P154" s="149">
        <f t="shared" si="260"/>
        <v>0</v>
      </c>
      <c r="Q154" s="113">
        <f t="shared" si="260"/>
        <v>0</v>
      </c>
      <c r="R154" s="113">
        <f t="shared" si="260"/>
        <v>0</v>
      </c>
      <c r="S154" s="113">
        <f t="shared" si="260"/>
        <v>0</v>
      </c>
      <c r="T154" s="113">
        <f t="shared" si="260"/>
        <v>0</v>
      </c>
      <c r="U154" s="149">
        <f t="shared" si="260"/>
        <v>0</v>
      </c>
      <c r="V154" s="125" t="s">
        <v>431</v>
      </c>
    </row>
    <row r="155" spans="1:22">
      <c r="A155" s="50" t="s">
        <v>22</v>
      </c>
      <c r="B155" s="50" t="s">
        <v>22</v>
      </c>
      <c r="C155" s="50" t="s">
        <v>22</v>
      </c>
      <c r="D155" s="88" t="s">
        <v>22</v>
      </c>
      <c r="E155" s="115" t="s">
        <v>22</v>
      </c>
      <c r="F155" s="115">
        <v>0</v>
      </c>
      <c r="G155" s="115">
        <v>0</v>
      </c>
      <c r="H155" s="115">
        <v>0</v>
      </c>
      <c r="I155" s="115">
        <v>0</v>
      </c>
      <c r="J155" s="151">
        <v>0</v>
      </c>
      <c r="K155" s="115" t="s">
        <v>22</v>
      </c>
      <c r="L155" s="137">
        <v>0</v>
      </c>
      <c r="M155" s="137">
        <v>0</v>
      </c>
      <c r="N155" s="137">
        <v>0</v>
      </c>
      <c r="O155" s="137">
        <v>0</v>
      </c>
      <c r="P155" s="155">
        <v>0</v>
      </c>
      <c r="Q155" s="137">
        <f t="shared" ref="Q155" si="262">L155-F155</f>
        <v>0</v>
      </c>
      <c r="R155" s="137">
        <f t="shared" ref="R155" si="263">M155-G155</f>
        <v>0</v>
      </c>
      <c r="S155" s="137">
        <f t="shared" ref="S155" si="264">N155-H155</f>
        <v>0</v>
      </c>
      <c r="T155" s="137">
        <f t="shared" ref="T155" si="265">O155-I155</f>
        <v>0</v>
      </c>
      <c r="U155" s="155">
        <f t="shared" ref="U155" si="266">P155-J155</f>
        <v>0</v>
      </c>
      <c r="V155" s="127" t="s">
        <v>447</v>
      </c>
    </row>
    <row r="156" spans="1:22" ht="47.25">
      <c r="A156" s="59" t="s">
        <v>364</v>
      </c>
      <c r="B156" s="60" t="s">
        <v>365</v>
      </c>
      <c r="C156" s="61" t="s">
        <v>21</v>
      </c>
      <c r="D156" s="85" t="str">
        <f t="shared" ref="D156" si="267">IF(NOT(SUM(D157)=0),SUM(D157),"нд")</f>
        <v>нд</v>
      </c>
      <c r="E156" s="113" t="str">
        <f t="shared" ref="E156" si="268">IF(NOT(SUM(E157)=0),SUM(E157),"нд")</f>
        <v>нд</v>
      </c>
      <c r="F156" s="113">
        <f t="shared" ref="F156:U156" si="269">SUM(F157)</f>
        <v>0</v>
      </c>
      <c r="G156" s="113">
        <f t="shared" si="269"/>
        <v>0</v>
      </c>
      <c r="H156" s="113">
        <f t="shared" si="269"/>
        <v>0</v>
      </c>
      <c r="I156" s="113">
        <f t="shared" si="269"/>
        <v>0</v>
      </c>
      <c r="J156" s="149">
        <f t="shared" si="269"/>
        <v>0</v>
      </c>
      <c r="K156" s="113" t="str">
        <f t="shared" ref="K156" si="270">IF(NOT(SUM(K157)=0),SUM(K157),"нд")</f>
        <v>нд</v>
      </c>
      <c r="L156" s="113">
        <f t="shared" si="269"/>
        <v>0</v>
      </c>
      <c r="M156" s="113">
        <f t="shared" si="269"/>
        <v>0</v>
      </c>
      <c r="N156" s="113">
        <f t="shared" si="269"/>
        <v>0</v>
      </c>
      <c r="O156" s="113">
        <f t="shared" si="269"/>
        <v>0</v>
      </c>
      <c r="P156" s="149">
        <f t="shared" si="269"/>
        <v>0</v>
      </c>
      <c r="Q156" s="113">
        <f t="shared" si="269"/>
        <v>0</v>
      </c>
      <c r="R156" s="113">
        <f t="shared" si="269"/>
        <v>0</v>
      </c>
      <c r="S156" s="113">
        <f t="shared" si="269"/>
        <v>0</v>
      </c>
      <c r="T156" s="113">
        <f t="shared" si="269"/>
        <v>0</v>
      </c>
      <c r="U156" s="149">
        <f t="shared" si="269"/>
        <v>0</v>
      </c>
      <c r="V156" s="125" t="s">
        <v>431</v>
      </c>
    </row>
    <row r="157" spans="1:22">
      <c r="A157" s="50" t="s">
        <v>22</v>
      </c>
      <c r="B157" s="50" t="s">
        <v>22</v>
      </c>
      <c r="C157" s="50" t="s">
        <v>22</v>
      </c>
      <c r="D157" s="88" t="s">
        <v>22</v>
      </c>
      <c r="E157" s="115" t="s">
        <v>22</v>
      </c>
      <c r="F157" s="115">
        <v>0</v>
      </c>
      <c r="G157" s="115">
        <v>0</v>
      </c>
      <c r="H157" s="115">
        <v>0</v>
      </c>
      <c r="I157" s="115">
        <v>0</v>
      </c>
      <c r="J157" s="151">
        <v>0</v>
      </c>
      <c r="K157" s="115" t="s">
        <v>22</v>
      </c>
      <c r="L157" s="137">
        <v>0</v>
      </c>
      <c r="M157" s="137">
        <v>0</v>
      </c>
      <c r="N157" s="137">
        <v>0</v>
      </c>
      <c r="O157" s="137">
        <v>0</v>
      </c>
      <c r="P157" s="155">
        <v>0</v>
      </c>
      <c r="Q157" s="137">
        <f t="shared" ref="Q157" si="271">L157-F157</f>
        <v>0</v>
      </c>
      <c r="R157" s="137">
        <f t="shared" ref="R157" si="272">M157-G157</f>
        <v>0</v>
      </c>
      <c r="S157" s="137">
        <f t="shared" ref="S157" si="273">N157-H157</f>
        <v>0</v>
      </c>
      <c r="T157" s="137">
        <f t="shared" ref="T157" si="274">O157-I157</f>
        <v>0</v>
      </c>
      <c r="U157" s="155">
        <f t="shared" ref="U157" si="275">P157-J157</f>
        <v>0</v>
      </c>
      <c r="V157" s="127" t="s">
        <v>447</v>
      </c>
    </row>
    <row r="158" spans="1:22" ht="47.25">
      <c r="A158" s="59" t="s">
        <v>366</v>
      </c>
      <c r="B158" s="60" t="s">
        <v>367</v>
      </c>
      <c r="C158" s="61" t="s">
        <v>21</v>
      </c>
      <c r="D158" s="85" t="str">
        <f t="shared" ref="D158" si="276">IF(NOT(SUM(D160)=0),SUM(D160),"нд")</f>
        <v>нд</v>
      </c>
      <c r="E158" s="113" t="str">
        <f t="shared" ref="E158" si="277">IF(NOT(SUM(E160)=0),SUM(E160),"нд")</f>
        <v>нд</v>
      </c>
      <c r="F158" s="113">
        <f t="shared" ref="F158:U158" si="278">SUM(F160)</f>
        <v>0</v>
      </c>
      <c r="G158" s="113">
        <f t="shared" si="278"/>
        <v>0</v>
      </c>
      <c r="H158" s="113">
        <f t="shared" si="278"/>
        <v>0</v>
      </c>
      <c r="I158" s="113">
        <f t="shared" si="278"/>
        <v>0</v>
      </c>
      <c r="J158" s="149">
        <f t="shared" si="278"/>
        <v>0</v>
      </c>
      <c r="K158" s="113" t="str">
        <f t="shared" ref="K158" si="279">IF(NOT(SUM(K160)=0),SUM(K160),"нд")</f>
        <v>нд</v>
      </c>
      <c r="L158" s="113">
        <f t="shared" si="278"/>
        <v>0</v>
      </c>
      <c r="M158" s="113">
        <f t="shared" si="278"/>
        <v>0</v>
      </c>
      <c r="N158" s="113">
        <f t="shared" si="278"/>
        <v>0</v>
      </c>
      <c r="O158" s="113">
        <f t="shared" si="278"/>
        <v>0</v>
      </c>
      <c r="P158" s="149">
        <f t="shared" si="278"/>
        <v>0</v>
      </c>
      <c r="Q158" s="113">
        <f t="shared" si="278"/>
        <v>0</v>
      </c>
      <c r="R158" s="113">
        <f t="shared" si="278"/>
        <v>0</v>
      </c>
      <c r="S158" s="113">
        <f t="shared" si="278"/>
        <v>0</v>
      </c>
      <c r="T158" s="113">
        <f t="shared" si="278"/>
        <v>0</v>
      </c>
      <c r="U158" s="149">
        <f t="shared" si="278"/>
        <v>0</v>
      </c>
      <c r="V158" s="125" t="s">
        <v>431</v>
      </c>
    </row>
    <row r="159" spans="1:22" ht="33.6" customHeight="1">
      <c r="A159" s="78" t="s">
        <v>435</v>
      </c>
      <c r="B159" s="31" t="s">
        <v>27</v>
      </c>
      <c r="C159" s="26" t="s">
        <v>21</v>
      </c>
      <c r="D159" s="47" t="str">
        <f t="shared" ref="D159" si="280">IF(NOT(SUM(D160)=0),SUM(D160),"нд")</f>
        <v>нд</v>
      </c>
      <c r="E159" s="108" t="str">
        <f t="shared" ref="E159" si="281">IF(NOT(SUM(E160)=0),SUM(E160),"нд")</f>
        <v>нд</v>
      </c>
      <c r="F159" s="108">
        <f t="shared" ref="F159:U159" si="282">SUM(F160)</f>
        <v>0</v>
      </c>
      <c r="G159" s="108">
        <f t="shared" si="282"/>
        <v>0</v>
      </c>
      <c r="H159" s="108">
        <f t="shared" si="282"/>
        <v>0</v>
      </c>
      <c r="I159" s="108">
        <f t="shared" si="282"/>
        <v>0</v>
      </c>
      <c r="J159" s="144">
        <f t="shared" si="282"/>
        <v>0</v>
      </c>
      <c r="K159" s="108" t="str">
        <f t="shared" ref="K159" si="283">IF(NOT(SUM(K160)=0),SUM(K160),"нд")</f>
        <v>нд</v>
      </c>
      <c r="L159" s="108">
        <f t="shared" si="282"/>
        <v>0</v>
      </c>
      <c r="M159" s="108">
        <f t="shared" si="282"/>
        <v>0</v>
      </c>
      <c r="N159" s="108">
        <f t="shared" si="282"/>
        <v>0</v>
      </c>
      <c r="O159" s="108">
        <f t="shared" si="282"/>
        <v>0</v>
      </c>
      <c r="P159" s="144">
        <f t="shared" si="282"/>
        <v>0</v>
      </c>
      <c r="Q159" s="108">
        <f t="shared" si="282"/>
        <v>0</v>
      </c>
      <c r="R159" s="108">
        <f t="shared" si="282"/>
        <v>0</v>
      </c>
      <c r="S159" s="108">
        <f t="shared" si="282"/>
        <v>0</v>
      </c>
      <c r="T159" s="108">
        <f t="shared" si="282"/>
        <v>0</v>
      </c>
      <c r="U159" s="144">
        <f t="shared" si="282"/>
        <v>0</v>
      </c>
      <c r="V159" s="129" t="s">
        <v>431</v>
      </c>
    </row>
    <row r="160" spans="1:22" ht="63">
      <c r="A160" s="101" t="s">
        <v>436</v>
      </c>
      <c r="B160" s="102" t="s">
        <v>437</v>
      </c>
      <c r="C160" s="103" t="s">
        <v>438</v>
      </c>
      <c r="D160" s="96" t="s">
        <v>22</v>
      </c>
      <c r="E160" s="140" t="s">
        <v>22</v>
      </c>
      <c r="F160" s="140">
        <v>0</v>
      </c>
      <c r="G160" s="140">
        <v>0</v>
      </c>
      <c r="H160" s="140">
        <v>0</v>
      </c>
      <c r="I160" s="140">
        <v>0</v>
      </c>
      <c r="J160" s="153">
        <v>0</v>
      </c>
      <c r="K160" s="140" t="s">
        <v>22</v>
      </c>
      <c r="L160" s="141">
        <v>0</v>
      </c>
      <c r="M160" s="141">
        <v>0</v>
      </c>
      <c r="N160" s="141">
        <v>0</v>
      </c>
      <c r="O160" s="141">
        <v>0</v>
      </c>
      <c r="P160" s="157">
        <v>0</v>
      </c>
      <c r="Q160" s="141">
        <f t="shared" ref="Q160" si="284">L160-F160</f>
        <v>0</v>
      </c>
      <c r="R160" s="141">
        <f t="shared" ref="R160" si="285">M160-G160</f>
        <v>0</v>
      </c>
      <c r="S160" s="141">
        <f t="shared" ref="S160" si="286">N160-H160</f>
        <v>0</v>
      </c>
      <c r="T160" s="141">
        <f t="shared" ref="T160" si="287">O160-I160</f>
        <v>0</v>
      </c>
      <c r="U160" s="157">
        <f t="shared" ref="U160" si="288">P160-J160</f>
        <v>0</v>
      </c>
      <c r="V160" s="127" t="s">
        <v>447</v>
      </c>
    </row>
    <row r="161" spans="1:22" ht="47.25">
      <c r="A161" s="59" t="s">
        <v>368</v>
      </c>
      <c r="B161" s="60" t="s">
        <v>369</v>
      </c>
      <c r="C161" s="61" t="s">
        <v>21</v>
      </c>
      <c r="D161" s="85" t="str">
        <f t="shared" ref="D161" si="289">IF(NOT(SUM(D162)=0),SUM(D162),"нд")</f>
        <v>нд</v>
      </c>
      <c r="E161" s="113" t="str">
        <f t="shared" ref="E161" si="290">IF(NOT(SUM(E162)=0),SUM(E162),"нд")</f>
        <v>нд</v>
      </c>
      <c r="F161" s="113">
        <f t="shared" ref="F161:U161" si="291">SUM(F162)</f>
        <v>0</v>
      </c>
      <c r="G161" s="113">
        <f t="shared" si="291"/>
        <v>0</v>
      </c>
      <c r="H161" s="113">
        <f t="shared" si="291"/>
        <v>0</v>
      </c>
      <c r="I161" s="113">
        <f t="shared" si="291"/>
        <v>0</v>
      </c>
      <c r="J161" s="149">
        <f t="shared" si="291"/>
        <v>0</v>
      </c>
      <c r="K161" s="113" t="str">
        <f t="shared" ref="K161" si="292">IF(NOT(SUM(K162)=0),SUM(K162),"нд")</f>
        <v>нд</v>
      </c>
      <c r="L161" s="113">
        <f t="shared" si="291"/>
        <v>0</v>
      </c>
      <c r="M161" s="113">
        <f t="shared" si="291"/>
        <v>0</v>
      </c>
      <c r="N161" s="113">
        <f t="shared" si="291"/>
        <v>0</v>
      </c>
      <c r="O161" s="113">
        <f t="shared" si="291"/>
        <v>0</v>
      </c>
      <c r="P161" s="149">
        <f t="shared" si="291"/>
        <v>0</v>
      </c>
      <c r="Q161" s="113">
        <f t="shared" si="291"/>
        <v>0</v>
      </c>
      <c r="R161" s="113">
        <f t="shared" si="291"/>
        <v>0</v>
      </c>
      <c r="S161" s="113">
        <f t="shared" si="291"/>
        <v>0</v>
      </c>
      <c r="T161" s="113">
        <f t="shared" si="291"/>
        <v>0</v>
      </c>
      <c r="U161" s="149">
        <f t="shared" si="291"/>
        <v>0</v>
      </c>
      <c r="V161" s="125" t="s">
        <v>431</v>
      </c>
    </row>
    <row r="162" spans="1:22">
      <c r="A162" s="50" t="s">
        <v>22</v>
      </c>
      <c r="B162" s="50" t="s">
        <v>22</v>
      </c>
      <c r="C162" s="50" t="s">
        <v>22</v>
      </c>
      <c r="D162" s="88" t="s">
        <v>22</v>
      </c>
      <c r="E162" s="115" t="s">
        <v>22</v>
      </c>
      <c r="F162" s="115">
        <v>0</v>
      </c>
      <c r="G162" s="115">
        <v>0</v>
      </c>
      <c r="H162" s="115">
        <v>0</v>
      </c>
      <c r="I162" s="115">
        <v>0</v>
      </c>
      <c r="J162" s="151">
        <v>0</v>
      </c>
      <c r="K162" s="115" t="s">
        <v>22</v>
      </c>
      <c r="L162" s="137">
        <v>0</v>
      </c>
      <c r="M162" s="137">
        <v>0</v>
      </c>
      <c r="N162" s="137">
        <v>0</v>
      </c>
      <c r="O162" s="137">
        <v>0</v>
      </c>
      <c r="P162" s="155">
        <v>0</v>
      </c>
      <c r="Q162" s="137">
        <f t="shared" ref="Q162" si="293">L162-F162</f>
        <v>0</v>
      </c>
      <c r="R162" s="137">
        <f t="shared" ref="R162" si="294">M162-G162</f>
        <v>0</v>
      </c>
      <c r="S162" s="137">
        <f t="shared" ref="S162" si="295">N162-H162</f>
        <v>0</v>
      </c>
      <c r="T162" s="137">
        <f t="shared" ref="T162" si="296">O162-I162</f>
        <v>0</v>
      </c>
      <c r="U162" s="155">
        <f t="shared" ref="U162" si="297">P162-J162</f>
        <v>0</v>
      </c>
      <c r="V162" s="127" t="s">
        <v>447</v>
      </c>
    </row>
    <row r="163" spans="1:22" ht="47.25">
      <c r="A163" s="59" t="s">
        <v>370</v>
      </c>
      <c r="B163" s="60" t="s">
        <v>371</v>
      </c>
      <c r="C163" s="61" t="s">
        <v>21</v>
      </c>
      <c r="D163" s="85" t="str">
        <f t="shared" ref="D163" si="298">IF(NOT(SUM(D164)=0),SUM(D164),"нд")</f>
        <v>нд</v>
      </c>
      <c r="E163" s="113" t="str">
        <f t="shared" ref="E163" si="299">IF(NOT(SUM(E164)=0),SUM(E164),"нд")</f>
        <v>нд</v>
      </c>
      <c r="F163" s="113">
        <f t="shared" ref="F163:U163" si="300">SUM(F164)</f>
        <v>0</v>
      </c>
      <c r="G163" s="113">
        <f t="shared" si="300"/>
        <v>0</v>
      </c>
      <c r="H163" s="113">
        <f t="shared" si="300"/>
        <v>0</v>
      </c>
      <c r="I163" s="113">
        <f t="shared" si="300"/>
        <v>0</v>
      </c>
      <c r="J163" s="149">
        <f t="shared" si="300"/>
        <v>0</v>
      </c>
      <c r="K163" s="113" t="str">
        <f t="shared" ref="K163" si="301">IF(NOT(SUM(K164)=0),SUM(K164),"нд")</f>
        <v>нд</v>
      </c>
      <c r="L163" s="113">
        <f t="shared" si="300"/>
        <v>0</v>
      </c>
      <c r="M163" s="113">
        <f t="shared" si="300"/>
        <v>0</v>
      </c>
      <c r="N163" s="113">
        <f t="shared" si="300"/>
        <v>0</v>
      </c>
      <c r="O163" s="113">
        <f t="shared" si="300"/>
        <v>0</v>
      </c>
      <c r="P163" s="149">
        <f t="shared" si="300"/>
        <v>0</v>
      </c>
      <c r="Q163" s="113">
        <f t="shared" si="300"/>
        <v>0</v>
      </c>
      <c r="R163" s="113">
        <f t="shared" si="300"/>
        <v>0</v>
      </c>
      <c r="S163" s="113">
        <f t="shared" si="300"/>
        <v>0</v>
      </c>
      <c r="T163" s="113">
        <f t="shared" si="300"/>
        <v>0</v>
      </c>
      <c r="U163" s="149">
        <f t="shared" si="300"/>
        <v>0</v>
      </c>
      <c r="V163" s="125" t="s">
        <v>431</v>
      </c>
    </row>
    <row r="164" spans="1:22">
      <c r="A164" s="50" t="s">
        <v>22</v>
      </c>
      <c r="B164" s="50" t="s">
        <v>22</v>
      </c>
      <c r="C164" s="50" t="s">
        <v>22</v>
      </c>
      <c r="D164" s="88" t="s">
        <v>22</v>
      </c>
      <c r="E164" s="115" t="s">
        <v>22</v>
      </c>
      <c r="F164" s="115">
        <v>0</v>
      </c>
      <c r="G164" s="115">
        <v>0</v>
      </c>
      <c r="H164" s="115">
        <v>0</v>
      </c>
      <c r="I164" s="115">
        <v>0</v>
      </c>
      <c r="J164" s="151">
        <v>0</v>
      </c>
      <c r="K164" s="115" t="s">
        <v>22</v>
      </c>
      <c r="L164" s="137">
        <v>0</v>
      </c>
      <c r="M164" s="137">
        <v>0</v>
      </c>
      <c r="N164" s="137">
        <v>0</v>
      </c>
      <c r="O164" s="137">
        <v>0</v>
      </c>
      <c r="P164" s="155">
        <v>0</v>
      </c>
      <c r="Q164" s="137">
        <f t="shared" ref="Q164" si="302">L164-F164</f>
        <v>0</v>
      </c>
      <c r="R164" s="137">
        <f t="shared" ref="R164" si="303">M164-G164</f>
        <v>0</v>
      </c>
      <c r="S164" s="137">
        <f t="shared" ref="S164" si="304">N164-H164</f>
        <v>0</v>
      </c>
      <c r="T164" s="137">
        <f t="shared" ref="T164" si="305">O164-I164</f>
        <v>0</v>
      </c>
      <c r="U164" s="155">
        <f t="shared" ref="U164" si="306">P164-J164</f>
        <v>0</v>
      </c>
      <c r="V164" s="127" t="s">
        <v>447</v>
      </c>
    </row>
    <row r="165" spans="1:22" ht="47.25">
      <c r="A165" s="56" t="s">
        <v>372</v>
      </c>
      <c r="B165" s="57" t="s">
        <v>373</v>
      </c>
      <c r="C165" s="58" t="s">
        <v>21</v>
      </c>
      <c r="D165" s="84" t="str">
        <f t="shared" ref="D165:E165" si="307">IF(NOT(SUM(D166,D168)=0),SUM(D166,D168),"нд")</f>
        <v>нд</v>
      </c>
      <c r="E165" s="112" t="str">
        <f t="shared" si="307"/>
        <v>нд</v>
      </c>
      <c r="F165" s="112">
        <f t="shared" ref="F165:U165" si="308">SUM(F166,F168)</f>
        <v>0</v>
      </c>
      <c r="G165" s="112">
        <f t="shared" si="308"/>
        <v>0</v>
      </c>
      <c r="H165" s="112">
        <f t="shared" si="308"/>
        <v>0</v>
      </c>
      <c r="I165" s="112">
        <f t="shared" si="308"/>
        <v>0</v>
      </c>
      <c r="J165" s="148">
        <f t="shared" si="308"/>
        <v>0</v>
      </c>
      <c r="K165" s="112" t="str">
        <f t="shared" ref="K165" si="309">IF(NOT(SUM(K166,K168)=0),SUM(K166,K168),"нд")</f>
        <v>нд</v>
      </c>
      <c r="L165" s="112">
        <f t="shared" si="308"/>
        <v>0</v>
      </c>
      <c r="M165" s="112">
        <f t="shared" si="308"/>
        <v>0</v>
      </c>
      <c r="N165" s="112">
        <f t="shared" si="308"/>
        <v>0</v>
      </c>
      <c r="O165" s="112">
        <f t="shared" si="308"/>
        <v>0</v>
      </c>
      <c r="P165" s="148">
        <f t="shared" si="308"/>
        <v>0</v>
      </c>
      <c r="Q165" s="112">
        <f t="shared" si="308"/>
        <v>0</v>
      </c>
      <c r="R165" s="112">
        <f t="shared" si="308"/>
        <v>0</v>
      </c>
      <c r="S165" s="112">
        <f t="shared" si="308"/>
        <v>0</v>
      </c>
      <c r="T165" s="112">
        <f t="shared" si="308"/>
        <v>0</v>
      </c>
      <c r="U165" s="148">
        <f t="shared" si="308"/>
        <v>0</v>
      </c>
      <c r="V165" s="124" t="s">
        <v>431</v>
      </c>
    </row>
    <row r="166" spans="1:22" ht="31.5" customHeight="1">
      <c r="A166" s="59" t="s">
        <v>374</v>
      </c>
      <c r="B166" s="60" t="s">
        <v>375</v>
      </c>
      <c r="C166" s="61" t="s">
        <v>21</v>
      </c>
      <c r="D166" s="85" t="str">
        <f t="shared" ref="D166:E166" si="310">IF(NOT(SUM(D167)=0),SUM(D167),"нд")</f>
        <v>нд</v>
      </c>
      <c r="E166" s="113" t="str">
        <f t="shared" si="310"/>
        <v>нд</v>
      </c>
      <c r="F166" s="113">
        <f t="shared" ref="F166:U166" si="311">SUM(F167)</f>
        <v>0</v>
      </c>
      <c r="G166" s="113">
        <f t="shared" si="311"/>
        <v>0</v>
      </c>
      <c r="H166" s="113">
        <f t="shared" si="311"/>
        <v>0</v>
      </c>
      <c r="I166" s="113">
        <f t="shared" si="311"/>
        <v>0</v>
      </c>
      <c r="J166" s="149">
        <f t="shared" si="311"/>
        <v>0</v>
      </c>
      <c r="K166" s="113" t="str">
        <f t="shared" ref="K166" si="312">IF(NOT(SUM(K167)=0),SUM(K167),"нд")</f>
        <v>нд</v>
      </c>
      <c r="L166" s="113">
        <f t="shared" si="311"/>
        <v>0</v>
      </c>
      <c r="M166" s="113">
        <f t="shared" si="311"/>
        <v>0</v>
      </c>
      <c r="N166" s="113">
        <f t="shared" si="311"/>
        <v>0</v>
      </c>
      <c r="O166" s="113">
        <f t="shared" si="311"/>
        <v>0</v>
      </c>
      <c r="P166" s="149">
        <f t="shared" si="311"/>
        <v>0</v>
      </c>
      <c r="Q166" s="113">
        <f t="shared" si="311"/>
        <v>0</v>
      </c>
      <c r="R166" s="113">
        <f t="shared" si="311"/>
        <v>0</v>
      </c>
      <c r="S166" s="113">
        <f t="shared" si="311"/>
        <v>0</v>
      </c>
      <c r="T166" s="113">
        <f t="shared" si="311"/>
        <v>0</v>
      </c>
      <c r="U166" s="149">
        <f t="shared" si="311"/>
        <v>0</v>
      </c>
      <c r="V166" s="125" t="s">
        <v>431</v>
      </c>
    </row>
    <row r="167" spans="1:22">
      <c r="A167" s="50" t="s">
        <v>22</v>
      </c>
      <c r="B167" s="50" t="s">
        <v>22</v>
      </c>
      <c r="C167" s="50" t="s">
        <v>22</v>
      </c>
      <c r="D167" s="88" t="s">
        <v>22</v>
      </c>
      <c r="E167" s="115" t="s">
        <v>22</v>
      </c>
      <c r="F167" s="115">
        <v>0</v>
      </c>
      <c r="G167" s="115">
        <v>0</v>
      </c>
      <c r="H167" s="115">
        <v>0</v>
      </c>
      <c r="I167" s="115">
        <v>0</v>
      </c>
      <c r="J167" s="151">
        <v>0</v>
      </c>
      <c r="K167" s="115" t="s">
        <v>22</v>
      </c>
      <c r="L167" s="137">
        <v>0</v>
      </c>
      <c r="M167" s="137">
        <v>0</v>
      </c>
      <c r="N167" s="137">
        <v>0</v>
      </c>
      <c r="O167" s="137">
        <v>0</v>
      </c>
      <c r="P167" s="155">
        <v>0</v>
      </c>
      <c r="Q167" s="137">
        <f t="shared" ref="Q167" si="313">L167-F167</f>
        <v>0</v>
      </c>
      <c r="R167" s="137">
        <f t="shared" ref="R167" si="314">M167-G167</f>
        <v>0</v>
      </c>
      <c r="S167" s="137">
        <f t="shared" ref="S167" si="315">N167-H167</f>
        <v>0</v>
      </c>
      <c r="T167" s="137">
        <f t="shared" ref="T167" si="316">O167-I167</f>
        <v>0</v>
      </c>
      <c r="U167" s="155">
        <f t="shared" ref="U167" si="317">P167-J167</f>
        <v>0</v>
      </c>
      <c r="V167" s="127" t="s">
        <v>447</v>
      </c>
    </row>
    <row r="168" spans="1:22" ht="47.25" customHeight="1">
      <c r="A168" s="59" t="s">
        <v>376</v>
      </c>
      <c r="B168" s="60" t="s">
        <v>377</v>
      </c>
      <c r="C168" s="61" t="s">
        <v>21</v>
      </c>
      <c r="D168" s="85" t="str">
        <f t="shared" ref="D168" si="318">IF(NOT(SUM(D169)=0),SUM(D169),"нд")</f>
        <v>нд</v>
      </c>
      <c r="E168" s="113" t="str">
        <f t="shared" ref="E168" si="319">IF(NOT(SUM(E169)=0),SUM(E169),"нд")</f>
        <v>нд</v>
      </c>
      <c r="F168" s="113">
        <f t="shared" ref="F168:U168" si="320">SUM(F169)</f>
        <v>0</v>
      </c>
      <c r="G168" s="113">
        <f t="shared" si="320"/>
        <v>0</v>
      </c>
      <c r="H168" s="113">
        <f t="shared" si="320"/>
        <v>0</v>
      </c>
      <c r="I168" s="113">
        <f t="shared" si="320"/>
        <v>0</v>
      </c>
      <c r="J168" s="149">
        <f t="shared" si="320"/>
        <v>0</v>
      </c>
      <c r="K168" s="113" t="str">
        <f t="shared" ref="K168" si="321">IF(NOT(SUM(K169)=0),SUM(K169),"нд")</f>
        <v>нд</v>
      </c>
      <c r="L168" s="113">
        <f t="shared" si="320"/>
        <v>0</v>
      </c>
      <c r="M168" s="113">
        <f t="shared" si="320"/>
        <v>0</v>
      </c>
      <c r="N168" s="113">
        <f t="shared" si="320"/>
        <v>0</v>
      </c>
      <c r="O168" s="113">
        <f t="shared" si="320"/>
        <v>0</v>
      </c>
      <c r="P168" s="149">
        <f t="shared" si="320"/>
        <v>0</v>
      </c>
      <c r="Q168" s="113">
        <f t="shared" si="320"/>
        <v>0</v>
      </c>
      <c r="R168" s="113">
        <f t="shared" si="320"/>
        <v>0</v>
      </c>
      <c r="S168" s="113">
        <f t="shared" si="320"/>
        <v>0</v>
      </c>
      <c r="T168" s="113">
        <f t="shared" si="320"/>
        <v>0</v>
      </c>
      <c r="U168" s="149">
        <f t="shared" si="320"/>
        <v>0</v>
      </c>
      <c r="V168" s="125" t="s">
        <v>431</v>
      </c>
    </row>
    <row r="169" spans="1:22">
      <c r="A169" s="50" t="s">
        <v>22</v>
      </c>
      <c r="B169" s="50" t="s">
        <v>22</v>
      </c>
      <c r="C169" s="50" t="s">
        <v>22</v>
      </c>
      <c r="D169" s="88" t="s">
        <v>22</v>
      </c>
      <c r="E169" s="115" t="s">
        <v>22</v>
      </c>
      <c r="F169" s="115">
        <v>0</v>
      </c>
      <c r="G169" s="115">
        <v>0</v>
      </c>
      <c r="H169" s="115">
        <v>0</v>
      </c>
      <c r="I169" s="115">
        <v>0</v>
      </c>
      <c r="J169" s="151">
        <v>0</v>
      </c>
      <c r="K169" s="115" t="s">
        <v>22</v>
      </c>
      <c r="L169" s="137">
        <v>0</v>
      </c>
      <c r="M169" s="137">
        <v>0</v>
      </c>
      <c r="N169" s="137">
        <v>0</v>
      </c>
      <c r="O169" s="137">
        <v>0</v>
      </c>
      <c r="P169" s="155">
        <v>0</v>
      </c>
      <c r="Q169" s="137">
        <f t="shared" ref="Q169" si="322">L169-F169</f>
        <v>0</v>
      </c>
      <c r="R169" s="137">
        <f t="shared" ref="R169" si="323">M169-G169</f>
        <v>0</v>
      </c>
      <c r="S169" s="137">
        <f t="shared" ref="S169" si="324">N169-H169</f>
        <v>0</v>
      </c>
      <c r="T169" s="137">
        <f t="shared" ref="T169" si="325">O169-I169</f>
        <v>0</v>
      </c>
      <c r="U169" s="155">
        <f t="shared" ref="U169" si="326">P169-J169</f>
        <v>0</v>
      </c>
      <c r="V169" s="127" t="s">
        <v>447</v>
      </c>
    </row>
    <row r="170" spans="1:22" ht="63">
      <c r="A170" s="53" t="s">
        <v>378</v>
      </c>
      <c r="B170" s="54" t="s">
        <v>379</v>
      </c>
      <c r="C170" s="55" t="s">
        <v>21</v>
      </c>
      <c r="D170" s="83" t="str">
        <f t="shared" ref="D170:E170" si="327">IF(NOT(SUM(D171,D173)=0),SUM(D171,D173),"нд")</f>
        <v>нд</v>
      </c>
      <c r="E170" s="111" t="str">
        <f t="shared" si="327"/>
        <v>нд</v>
      </c>
      <c r="F170" s="111">
        <f t="shared" ref="F170:U170" si="328">SUM(F171,F173)</f>
        <v>0</v>
      </c>
      <c r="G170" s="111">
        <f t="shared" si="328"/>
        <v>0</v>
      </c>
      <c r="H170" s="111">
        <f t="shared" si="328"/>
        <v>0</v>
      </c>
      <c r="I170" s="111">
        <f t="shared" si="328"/>
        <v>0</v>
      </c>
      <c r="J170" s="147">
        <f t="shared" si="328"/>
        <v>0</v>
      </c>
      <c r="K170" s="111" t="str">
        <f t="shared" ref="K170" si="329">IF(NOT(SUM(K171,K173)=0),SUM(K171,K173),"нд")</f>
        <v>нд</v>
      </c>
      <c r="L170" s="111">
        <f t="shared" si="328"/>
        <v>0</v>
      </c>
      <c r="M170" s="111">
        <f t="shared" si="328"/>
        <v>0</v>
      </c>
      <c r="N170" s="111">
        <f t="shared" si="328"/>
        <v>0</v>
      </c>
      <c r="O170" s="111">
        <f t="shared" si="328"/>
        <v>0</v>
      </c>
      <c r="P170" s="147">
        <f t="shared" si="328"/>
        <v>0</v>
      </c>
      <c r="Q170" s="111">
        <f t="shared" si="328"/>
        <v>0</v>
      </c>
      <c r="R170" s="111">
        <f t="shared" si="328"/>
        <v>0</v>
      </c>
      <c r="S170" s="111">
        <f t="shared" si="328"/>
        <v>0</v>
      </c>
      <c r="T170" s="111">
        <f t="shared" si="328"/>
        <v>0</v>
      </c>
      <c r="U170" s="147">
        <f t="shared" si="328"/>
        <v>0</v>
      </c>
      <c r="V170" s="123" t="s">
        <v>431</v>
      </c>
    </row>
    <row r="171" spans="1:22" ht="63">
      <c r="A171" s="77" t="s">
        <v>380</v>
      </c>
      <c r="B171" s="57" t="s">
        <v>381</v>
      </c>
      <c r="C171" s="58" t="s">
        <v>21</v>
      </c>
      <c r="D171" s="84" t="str">
        <f t="shared" ref="D171:E171" si="330">IF(NOT(SUM(D172)=0),SUM(D172),"нд")</f>
        <v>нд</v>
      </c>
      <c r="E171" s="112" t="str">
        <f t="shared" si="330"/>
        <v>нд</v>
      </c>
      <c r="F171" s="112">
        <f t="shared" ref="F171:U171" si="331">SUM(F172)</f>
        <v>0</v>
      </c>
      <c r="G171" s="112">
        <f t="shared" si="331"/>
        <v>0</v>
      </c>
      <c r="H171" s="112">
        <f t="shared" si="331"/>
        <v>0</v>
      </c>
      <c r="I171" s="112">
        <f t="shared" si="331"/>
        <v>0</v>
      </c>
      <c r="J171" s="148">
        <f t="shared" si="331"/>
        <v>0</v>
      </c>
      <c r="K171" s="112" t="str">
        <f t="shared" ref="K171" si="332">IF(NOT(SUM(K172)=0),SUM(K172),"нд")</f>
        <v>нд</v>
      </c>
      <c r="L171" s="112">
        <f t="shared" si="331"/>
        <v>0</v>
      </c>
      <c r="M171" s="112">
        <f t="shared" si="331"/>
        <v>0</v>
      </c>
      <c r="N171" s="112">
        <f t="shared" si="331"/>
        <v>0</v>
      </c>
      <c r="O171" s="112">
        <f t="shared" si="331"/>
        <v>0</v>
      </c>
      <c r="P171" s="148">
        <f t="shared" si="331"/>
        <v>0</v>
      </c>
      <c r="Q171" s="112">
        <f t="shared" si="331"/>
        <v>0</v>
      </c>
      <c r="R171" s="112">
        <f t="shared" si="331"/>
        <v>0</v>
      </c>
      <c r="S171" s="112">
        <f t="shared" si="331"/>
        <v>0</v>
      </c>
      <c r="T171" s="112">
        <f t="shared" si="331"/>
        <v>0</v>
      </c>
      <c r="U171" s="148">
        <f t="shared" si="331"/>
        <v>0</v>
      </c>
      <c r="V171" s="124" t="s">
        <v>431</v>
      </c>
    </row>
    <row r="172" spans="1:22">
      <c r="A172" s="50" t="s">
        <v>22</v>
      </c>
      <c r="B172" s="50" t="s">
        <v>22</v>
      </c>
      <c r="C172" s="50" t="s">
        <v>22</v>
      </c>
      <c r="D172" s="88" t="s">
        <v>22</v>
      </c>
      <c r="E172" s="115" t="s">
        <v>22</v>
      </c>
      <c r="F172" s="115">
        <v>0</v>
      </c>
      <c r="G172" s="115">
        <v>0</v>
      </c>
      <c r="H172" s="115">
        <v>0</v>
      </c>
      <c r="I172" s="115">
        <v>0</v>
      </c>
      <c r="J172" s="151">
        <v>0</v>
      </c>
      <c r="K172" s="115" t="s">
        <v>22</v>
      </c>
      <c r="L172" s="137">
        <v>0</v>
      </c>
      <c r="M172" s="137">
        <v>0</v>
      </c>
      <c r="N172" s="137">
        <v>0</v>
      </c>
      <c r="O172" s="137">
        <v>0</v>
      </c>
      <c r="P172" s="155">
        <v>0</v>
      </c>
      <c r="Q172" s="137">
        <f t="shared" ref="Q172" si="333">L172-F172</f>
        <v>0</v>
      </c>
      <c r="R172" s="137">
        <f t="shared" ref="R172" si="334">M172-G172</f>
        <v>0</v>
      </c>
      <c r="S172" s="137">
        <f t="shared" ref="S172" si="335">N172-H172</f>
        <v>0</v>
      </c>
      <c r="T172" s="137">
        <f t="shared" ref="T172" si="336">O172-I172</f>
        <v>0</v>
      </c>
      <c r="U172" s="155">
        <f t="shared" ref="U172" si="337">P172-J172</f>
        <v>0</v>
      </c>
      <c r="V172" s="127" t="s">
        <v>447</v>
      </c>
    </row>
    <row r="173" spans="1:22" ht="46.9" customHeight="1">
      <c r="A173" s="56" t="s">
        <v>382</v>
      </c>
      <c r="B173" s="57" t="s">
        <v>383</v>
      </c>
      <c r="C173" s="58" t="s">
        <v>21</v>
      </c>
      <c r="D173" s="84" t="str">
        <f t="shared" ref="D173" si="338">IF(NOT(SUM(D174)=0),SUM(D174),"нд")</f>
        <v>нд</v>
      </c>
      <c r="E173" s="112" t="str">
        <f t="shared" ref="E173" si="339">IF(NOT(SUM(E174)=0),SUM(E174),"нд")</f>
        <v>нд</v>
      </c>
      <c r="F173" s="112">
        <f t="shared" ref="F173:U173" si="340">SUM(F174)</f>
        <v>0</v>
      </c>
      <c r="G173" s="112">
        <f t="shared" si="340"/>
        <v>0</v>
      </c>
      <c r="H173" s="112">
        <f t="shared" si="340"/>
        <v>0</v>
      </c>
      <c r="I173" s="112">
        <f t="shared" si="340"/>
        <v>0</v>
      </c>
      <c r="J173" s="148">
        <f t="shared" si="340"/>
        <v>0</v>
      </c>
      <c r="K173" s="112" t="str">
        <f t="shared" ref="K173" si="341">IF(NOT(SUM(K174)=0),SUM(K174),"нд")</f>
        <v>нд</v>
      </c>
      <c r="L173" s="112">
        <f t="shared" si="340"/>
        <v>0</v>
      </c>
      <c r="M173" s="112">
        <f t="shared" si="340"/>
        <v>0</v>
      </c>
      <c r="N173" s="112">
        <f t="shared" si="340"/>
        <v>0</v>
      </c>
      <c r="O173" s="112">
        <f t="shared" si="340"/>
        <v>0</v>
      </c>
      <c r="P173" s="148">
        <f t="shared" si="340"/>
        <v>0</v>
      </c>
      <c r="Q173" s="112">
        <f t="shared" si="340"/>
        <v>0</v>
      </c>
      <c r="R173" s="112">
        <f t="shared" si="340"/>
        <v>0</v>
      </c>
      <c r="S173" s="112">
        <f t="shared" si="340"/>
        <v>0</v>
      </c>
      <c r="T173" s="112">
        <f t="shared" si="340"/>
        <v>0</v>
      </c>
      <c r="U173" s="148">
        <f t="shared" si="340"/>
        <v>0</v>
      </c>
      <c r="V173" s="124" t="s">
        <v>431</v>
      </c>
    </row>
    <row r="174" spans="1:22">
      <c r="A174" s="50" t="s">
        <v>22</v>
      </c>
      <c r="B174" s="50" t="s">
        <v>22</v>
      </c>
      <c r="C174" s="50" t="s">
        <v>22</v>
      </c>
      <c r="D174" s="88" t="s">
        <v>22</v>
      </c>
      <c r="E174" s="115" t="s">
        <v>22</v>
      </c>
      <c r="F174" s="115">
        <v>0</v>
      </c>
      <c r="G174" s="115">
        <v>0</v>
      </c>
      <c r="H174" s="115">
        <v>0</v>
      </c>
      <c r="I174" s="115">
        <v>0</v>
      </c>
      <c r="J174" s="151">
        <v>0</v>
      </c>
      <c r="K174" s="115" t="s">
        <v>22</v>
      </c>
      <c r="L174" s="137">
        <v>0</v>
      </c>
      <c r="M174" s="137">
        <v>0</v>
      </c>
      <c r="N174" s="137">
        <v>0</v>
      </c>
      <c r="O174" s="137">
        <v>0</v>
      </c>
      <c r="P174" s="155">
        <v>0</v>
      </c>
      <c r="Q174" s="137">
        <f t="shared" ref="Q174" si="342">L174-F174</f>
        <v>0</v>
      </c>
      <c r="R174" s="137">
        <f t="shared" ref="R174" si="343">M174-G174</f>
        <v>0</v>
      </c>
      <c r="S174" s="137">
        <f t="shared" ref="S174" si="344">N174-H174</f>
        <v>0</v>
      </c>
      <c r="T174" s="137">
        <f t="shared" ref="T174" si="345">O174-I174</f>
        <v>0</v>
      </c>
      <c r="U174" s="155">
        <f t="shared" ref="U174" si="346">P174-J174</f>
        <v>0</v>
      </c>
      <c r="V174" s="127" t="s">
        <v>447</v>
      </c>
    </row>
    <row r="175" spans="1:22" ht="47.25">
      <c r="A175" s="53" t="s">
        <v>384</v>
      </c>
      <c r="B175" s="54" t="s">
        <v>385</v>
      </c>
      <c r="C175" s="55" t="s">
        <v>21</v>
      </c>
      <c r="D175" s="83" t="str">
        <f t="shared" ref="D175" si="347">IF(NOT(SUM(D176,D181)=0),SUM(D176,D181),"нд")</f>
        <v>нд</v>
      </c>
      <c r="E175" s="111" t="s">
        <v>22</v>
      </c>
      <c r="F175" s="111">
        <f t="shared" ref="F175:U175" si="348">SUM(F176,F181)</f>
        <v>0</v>
      </c>
      <c r="G175" s="111">
        <f t="shared" si="348"/>
        <v>0</v>
      </c>
      <c r="H175" s="111">
        <f t="shared" si="348"/>
        <v>3.919</v>
      </c>
      <c r="I175" s="111">
        <f t="shared" si="348"/>
        <v>0</v>
      </c>
      <c r="J175" s="147">
        <f>SUM(J176,J181)</f>
        <v>0</v>
      </c>
      <c r="K175" s="111" t="s">
        <v>22</v>
      </c>
      <c r="L175" s="111">
        <f t="shared" si="348"/>
        <v>0</v>
      </c>
      <c r="M175" s="111">
        <f t="shared" si="348"/>
        <v>0</v>
      </c>
      <c r="N175" s="111">
        <f t="shared" si="348"/>
        <v>2.948</v>
      </c>
      <c r="O175" s="111">
        <f t="shared" si="348"/>
        <v>0</v>
      </c>
      <c r="P175" s="147">
        <f t="shared" si="348"/>
        <v>2</v>
      </c>
      <c r="Q175" s="111">
        <f t="shared" si="348"/>
        <v>0</v>
      </c>
      <c r="R175" s="111">
        <f t="shared" si="348"/>
        <v>0</v>
      </c>
      <c r="S175" s="111">
        <f t="shared" si="348"/>
        <v>-0.97100000000000009</v>
      </c>
      <c r="T175" s="111">
        <f t="shared" si="348"/>
        <v>0</v>
      </c>
      <c r="U175" s="147">
        <f t="shared" si="348"/>
        <v>2</v>
      </c>
      <c r="V175" s="123" t="s">
        <v>431</v>
      </c>
    </row>
    <row r="176" spans="1:22">
      <c r="A176" s="39" t="s">
        <v>386</v>
      </c>
      <c r="B176" s="43" t="s">
        <v>72</v>
      </c>
      <c r="C176" s="41" t="s">
        <v>21</v>
      </c>
      <c r="D176" s="48" t="str">
        <f t="shared" ref="D176" si="349">IF(NOT(SUM(D177:D180)=0),SUM(D177:D180),"нд")</f>
        <v>нд</v>
      </c>
      <c r="E176" s="109" t="s">
        <v>22</v>
      </c>
      <c r="F176" s="109">
        <f t="shared" ref="F176:P176" si="350">SUM(F177:F180)</f>
        <v>0</v>
      </c>
      <c r="G176" s="109">
        <f t="shared" si="350"/>
        <v>0</v>
      </c>
      <c r="H176" s="109">
        <f t="shared" si="350"/>
        <v>1.5</v>
      </c>
      <c r="I176" s="109">
        <f t="shared" si="350"/>
        <v>0</v>
      </c>
      <c r="J176" s="145">
        <f t="shared" si="350"/>
        <v>0</v>
      </c>
      <c r="K176" s="109" t="str">
        <f t="shared" ref="K176" si="351">IF(NOT(SUM(K177:K180)=0),SUM(K177:K180),"нд")</f>
        <v>нд</v>
      </c>
      <c r="L176" s="109">
        <f t="shared" si="350"/>
        <v>0</v>
      </c>
      <c r="M176" s="109">
        <f t="shared" si="350"/>
        <v>0</v>
      </c>
      <c r="N176" s="109">
        <f t="shared" si="350"/>
        <v>0</v>
      </c>
      <c r="O176" s="109">
        <f t="shared" si="350"/>
        <v>0</v>
      </c>
      <c r="P176" s="145">
        <f t="shared" si="350"/>
        <v>0</v>
      </c>
      <c r="Q176" s="109">
        <f t="shared" ref="Q176:U176" si="352">SUM(Q177:Q180)</f>
        <v>0</v>
      </c>
      <c r="R176" s="109">
        <f t="shared" si="352"/>
        <v>0</v>
      </c>
      <c r="S176" s="109">
        <f t="shared" si="352"/>
        <v>-1.5</v>
      </c>
      <c r="T176" s="109">
        <f t="shared" si="352"/>
        <v>0</v>
      </c>
      <c r="U176" s="145">
        <f t="shared" si="352"/>
        <v>0</v>
      </c>
      <c r="V176" s="121" t="s">
        <v>431</v>
      </c>
    </row>
    <row r="177" spans="1:22" ht="63.75">
      <c r="A177" s="33" t="s">
        <v>387</v>
      </c>
      <c r="B177" s="65" t="s">
        <v>169</v>
      </c>
      <c r="C177" s="36" t="s">
        <v>170</v>
      </c>
      <c r="D177" s="91" t="s">
        <v>22</v>
      </c>
      <c r="E177" s="151">
        <v>4</v>
      </c>
      <c r="F177" s="115">
        <v>0</v>
      </c>
      <c r="G177" s="115">
        <v>0</v>
      </c>
      <c r="H177" s="142">
        <v>1.5</v>
      </c>
      <c r="I177" s="115">
        <v>0</v>
      </c>
      <c r="J177" s="151">
        <v>0</v>
      </c>
      <c r="K177" s="115" t="s">
        <v>22</v>
      </c>
      <c r="L177" s="137">
        <v>0</v>
      </c>
      <c r="M177" s="137">
        <v>0</v>
      </c>
      <c r="N177" s="137">
        <v>0</v>
      </c>
      <c r="O177" s="137">
        <v>0</v>
      </c>
      <c r="P177" s="155">
        <v>0</v>
      </c>
      <c r="Q177" s="137">
        <f t="shared" ref="Q177:Q180" si="353">L177-F177</f>
        <v>0</v>
      </c>
      <c r="R177" s="137">
        <f t="shared" ref="R177:R180" si="354">M177-G177</f>
        <v>0</v>
      </c>
      <c r="S177" s="137">
        <f t="shared" ref="S177:S180" si="355">N177-H177</f>
        <v>-1.5</v>
      </c>
      <c r="T177" s="137">
        <f t="shared" ref="T177:T180" si="356">O177-I177</f>
        <v>0</v>
      </c>
      <c r="U177" s="155">
        <f t="shared" ref="U177:U180" si="357">P177-J177</f>
        <v>0</v>
      </c>
      <c r="V177" s="130" t="s">
        <v>450</v>
      </c>
    </row>
    <row r="178" spans="1:22" ht="47.25">
      <c r="A178" s="33" t="s">
        <v>388</v>
      </c>
      <c r="B178" s="65" t="s">
        <v>171</v>
      </c>
      <c r="C178" s="66" t="s">
        <v>172</v>
      </c>
      <c r="D178" s="90" t="s">
        <v>22</v>
      </c>
      <c r="E178" s="115" t="s">
        <v>22</v>
      </c>
      <c r="F178" s="115">
        <v>0</v>
      </c>
      <c r="G178" s="115">
        <v>0</v>
      </c>
      <c r="H178" s="115">
        <v>0</v>
      </c>
      <c r="I178" s="115">
        <v>0</v>
      </c>
      <c r="J178" s="151">
        <v>0</v>
      </c>
      <c r="K178" s="115" t="s">
        <v>22</v>
      </c>
      <c r="L178" s="137">
        <v>0</v>
      </c>
      <c r="M178" s="137">
        <v>0</v>
      </c>
      <c r="N178" s="137">
        <v>0</v>
      </c>
      <c r="O178" s="137">
        <v>0</v>
      </c>
      <c r="P178" s="155">
        <v>0</v>
      </c>
      <c r="Q178" s="137">
        <f t="shared" si="353"/>
        <v>0</v>
      </c>
      <c r="R178" s="137">
        <f t="shared" si="354"/>
        <v>0</v>
      </c>
      <c r="S178" s="137">
        <f t="shared" si="355"/>
        <v>0</v>
      </c>
      <c r="T178" s="137">
        <f t="shared" si="356"/>
        <v>0</v>
      </c>
      <c r="U178" s="155">
        <f t="shared" si="357"/>
        <v>0</v>
      </c>
      <c r="V178" s="131" t="s">
        <v>447</v>
      </c>
    </row>
    <row r="179" spans="1:22" ht="31.5">
      <c r="A179" s="33" t="s">
        <v>389</v>
      </c>
      <c r="B179" s="65" t="s">
        <v>173</v>
      </c>
      <c r="C179" s="66" t="s">
        <v>174</v>
      </c>
      <c r="D179" s="90" t="s">
        <v>22</v>
      </c>
      <c r="E179" s="115" t="s">
        <v>22</v>
      </c>
      <c r="F179" s="115">
        <v>0</v>
      </c>
      <c r="G179" s="115">
        <v>0</v>
      </c>
      <c r="H179" s="115">
        <v>0</v>
      </c>
      <c r="I179" s="115">
        <v>0</v>
      </c>
      <c r="J179" s="151">
        <v>0</v>
      </c>
      <c r="K179" s="115" t="s">
        <v>22</v>
      </c>
      <c r="L179" s="137">
        <v>0</v>
      </c>
      <c r="M179" s="137">
        <v>0</v>
      </c>
      <c r="N179" s="137">
        <v>0</v>
      </c>
      <c r="O179" s="137">
        <v>0</v>
      </c>
      <c r="P179" s="155">
        <v>0</v>
      </c>
      <c r="Q179" s="137">
        <f t="shared" si="353"/>
        <v>0</v>
      </c>
      <c r="R179" s="137">
        <f t="shared" si="354"/>
        <v>0</v>
      </c>
      <c r="S179" s="137">
        <f t="shared" si="355"/>
        <v>0</v>
      </c>
      <c r="T179" s="137">
        <f t="shared" si="356"/>
        <v>0</v>
      </c>
      <c r="U179" s="155">
        <f t="shared" si="357"/>
        <v>0</v>
      </c>
      <c r="V179" s="131" t="s">
        <v>447</v>
      </c>
    </row>
    <row r="180" spans="1:22" ht="47.25">
      <c r="A180" s="33" t="s">
        <v>390</v>
      </c>
      <c r="B180" s="65" t="s">
        <v>391</v>
      </c>
      <c r="C180" s="66" t="s">
        <v>392</v>
      </c>
      <c r="D180" s="90" t="s">
        <v>22</v>
      </c>
      <c r="E180" s="115" t="s">
        <v>22</v>
      </c>
      <c r="F180" s="115">
        <v>0</v>
      </c>
      <c r="G180" s="115">
        <v>0</v>
      </c>
      <c r="H180" s="115">
        <v>0</v>
      </c>
      <c r="I180" s="115">
        <v>0</v>
      </c>
      <c r="J180" s="151">
        <v>0</v>
      </c>
      <c r="K180" s="115" t="s">
        <v>22</v>
      </c>
      <c r="L180" s="137">
        <v>0</v>
      </c>
      <c r="M180" s="137">
        <v>0</v>
      </c>
      <c r="N180" s="137">
        <v>0</v>
      </c>
      <c r="O180" s="137">
        <v>0</v>
      </c>
      <c r="P180" s="155">
        <v>0</v>
      </c>
      <c r="Q180" s="137">
        <f t="shared" si="353"/>
        <v>0</v>
      </c>
      <c r="R180" s="137">
        <f t="shared" si="354"/>
        <v>0</v>
      </c>
      <c r="S180" s="137">
        <f t="shared" si="355"/>
        <v>0</v>
      </c>
      <c r="T180" s="137">
        <f t="shared" si="356"/>
        <v>0</v>
      </c>
      <c r="U180" s="155">
        <f t="shared" si="357"/>
        <v>0</v>
      </c>
      <c r="V180" s="131" t="s">
        <v>447</v>
      </c>
    </row>
    <row r="181" spans="1:22" ht="15.75" customHeight="1">
      <c r="A181" s="78" t="s">
        <v>393</v>
      </c>
      <c r="B181" s="31" t="s">
        <v>27</v>
      </c>
      <c r="C181" s="26" t="s">
        <v>21</v>
      </c>
      <c r="D181" s="47" t="str">
        <f t="shared" ref="D181" si="358">IF(NOT(SUM(D182)=0),SUM(D182),"нд")</f>
        <v>нд</v>
      </c>
      <c r="E181" s="108">
        <f t="shared" ref="E181" si="359">IF(NOT(SUM(E182)=0),SUM(E182),"нд")</f>
        <v>4</v>
      </c>
      <c r="F181" s="108">
        <f t="shared" ref="F181:U181" si="360">SUM(F182)</f>
        <v>0</v>
      </c>
      <c r="G181" s="108">
        <f t="shared" si="360"/>
        <v>0</v>
      </c>
      <c r="H181" s="108">
        <f t="shared" si="360"/>
        <v>2.419</v>
      </c>
      <c r="I181" s="108">
        <f t="shared" si="360"/>
        <v>0</v>
      </c>
      <c r="J181" s="144">
        <f t="shared" si="360"/>
        <v>0</v>
      </c>
      <c r="K181" s="108">
        <f t="shared" ref="K181" si="361">IF(NOT(SUM(K182)=0),SUM(K182),"нд")</f>
        <v>4</v>
      </c>
      <c r="L181" s="108">
        <f t="shared" si="360"/>
        <v>0</v>
      </c>
      <c r="M181" s="108">
        <f t="shared" si="360"/>
        <v>0</v>
      </c>
      <c r="N181" s="108">
        <f t="shared" si="360"/>
        <v>2.948</v>
      </c>
      <c r="O181" s="108">
        <f t="shared" si="360"/>
        <v>0</v>
      </c>
      <c r="P181" s="144">
        <f t="shared" si="360"/>
        <v>2</v>
      </c>
      <c r="Q181" s="108">
        <f t="shared" si="360"/>
        <v>0</v>
      </c>
      <c r="R181" s="108">
        <f t="shared" si="360"/>
        <v>0</v>
      </c>
      <c r="S181" s="108">
        <f t="shared" si="360"/>
        <v>0.52899999999999991</v>
      </c>
      <c r="T181" s="108">
        <f t="shared" si="360"/>
        <v>0</v>
      </c>
      <c r="U181" s="144">
        <f t="shared" si="360"/>
        <v>2</v>
      </c>
      <c r="V181" s="129" t="s">
        <v>431</v>
      </c>
    </row>
    <row r="182" spans="1:22" ht="57" customHeight="1">
      <c r="A182" s="42" t="s">
        <v>394</v>
      </c>
      <c r="B182" s="67" t="s">
        <v>395</v>
      </c>
      <c r="C182" s="79" t="s">
        <v>396</v>
      </c>
      <c r="D182" s="96" t="s">
        <v>22</v>
      </c>
      <c r="E182" s="153">
        <v>4</v>
      </c>
      <c r="F182" s="140">
        <v>0</v>
      </c>
      <c r="G182" s="140">
        <v>0</v>
      </c>
      <c r="H182" s="140">
        <v>2.419</v>
      </c>
      <c r="I182" s="140">
        <v>0</v>
      </c>
      <c r="J182" s="153">
        <v>0</v>
      </c>
      <c r="K182" s="153">
        <v>4</v>
      </c>
      <c r="L182" s="141">
        <v>0</v>
      </c>
      <c r="M182" s="141">
        <v>0</v>
      </c>
      <c r="N182" s="141">
        <v>2.948</v>
      </c>
      <c r="O182" s="141">
        <v>0</v>
      </c>
      <c r="P182" s="157">
        <v>2</v>
      </c>
      <c r="Q182" s="141">
        <f t="shared" ref="Q182" si="362">L182-F182</f>
        <v>0</v>
      </c>
      <c r="R182" s="141">
        <f t="shared" ref="R182" si="363">M182-G182</f>
        <v>0</v>
      </c>
      <c r="S182" s="141">
        <f t="shared" ref="S182" si="364">N182-H182</f>
        <v>0.52899999999999991</v>
      </c>
      <c r="T182" s="141">
        <f t="shared" ref="T182" si="365">O182-I182</f>
        <v>0</v>
      </c>
      <c r="U182" s="157">
        <f t="shared" ref="U182" si="366">P182-J182</f>
        <v>2</v>
      </c>
      <c r="V182" s="130" t="s">
        <v>449</v>
      </c>
    </row>
    <row r="183" spans="1:22" ht="47.25" customHeight="1">
      <c r="A183" s="53" t="s">
        <v>397</v>
      </c>
      <c r="B183" s="54" t="s">
        <v>398</v>
      </c>
      <c r="C183" s="55" t="s">
        <v>21</v>
      </c>
      <c r="D183" s="83" t="str">
        <f t="shared" ref="D183" si="367">IF(NOT(SUM(D184)=0),SUM(D184),"нд")</f>
        <v>нд</v>
      </c>
      <c r="E183" s="111" t="str">
        <f t="shared" ref="E183" si="368">IF(NOT(SUM(E184)=0),SUM(E184),"нд")</f>
        <v>нд</v>
      </c>
      <c r="F183" s="111">
        <f t="shared" ref="F183:T183" si="369">SUM(F184)</f>
        <v>0</v>
      </c>
      <c r="G183" s="111">
        <f t="shared" si="369"/>
        <v>0</v>
      </c>
      <c r="H183" s="111">
        <f t="shared" si="369"/>
        <v>0</v>
      </c>
      <c r="I183" s="111">
        <f t="shared" si="369"/>
        <v>0</v>
      </c>
      <c r="J183" s="147">
        <f t="shared" si="369"/>
        <v>0</v>
      </c>
      <c r="K183" s="111" t="str">
        <f t="shared" ref="K183" si="370">IF(NOT(SUM(K184)=0),SUM(K184),"нд")</f>
        <v>нд</v>
      </c>
      <c r="L183" s="111">
        <f t="shared" si="369"/>
        <v>0</v>
      </c>
      <c r="M183" s="111">
        <f t="shared" si="369"/>
        <v>0</v>
      </c>
      <c r="N183" s="111">
        <f t="shared" si="369"/>
        <v>0</v>
      </c>
      <c r="O183" s="111">
        <f t="shared" si="369"/>
        <v>0</v>
      </c>
      <c r="P183" s="147">
        <f t="shared" ref="P183" si="371">SUM(P184)</f>
        <v>0</v>
      </c>
      <c r="Q183" s="111">
        <f t="shared" si="369"/>
        <v>0</v>
      </c>
      <c r="R183" s="111">
        <f t="shared" si="369"/>
        <v>0</v>
      </c>
      <c r="S183" s="111">
        <f t="shared" si="369"/>
        <v>0</v>
      </c>
      <c r="T183" s="111">
        <f t="shared" si="369"/>
        <v>0</v>
      </c>
      <c r="U183" s="147">
        <f t="shared" ref="U183" si="372">SUM(U184)</f>
        <v>0</v>
      </c>
      <c r="V183" s="123" t="s">
        <v>431</v>
      </c>
    </row>
    <row r="184" spans="1:22">
      <c r="A184" s="50" t="s">
        <v>22</v>
      </c>
      <c r="B184" s="50" t="s">
        <v>22</v>
      </c>
      <c r="C184" s="50" t="s">
        <v>22</v>
      </c>
      <c r="D184" s="88" t="s">
        <v>22</v>
      </c>
      <c r="E184" s="115" t="s">
        <v>22</v>
      </c>
      <c r="F184" s="115">
        <v>0</v>
      </c>
      <c r="G184" s="115">
        <v>0</v>
      </c>
      <c r="H184" s="115">
        <v>0</v>
      </c>
      <c r="I184" s="115">
        <v>0</v>
      </c>
      <c r="J184" s="151">
        <v>0</v>
      </c>
      <c r="K184" s="115" t="s">
        <v>22</v>
      </c>
      <c r="L184" s="137">
        <v>0</v>
      </c>
      <c r="M184" s="137">
        <v>0</v>
      </c>
      <c r="N184" s="137">
        <v>0</v>
      </c>
      <c r="O184" s="137">
        <v>0</v>
      </c>
      <c r="P184" s="155">
        <v>0</v>
      </c>
      <c r="Q184" s="137">
        <f t="shared" ref="Q184" si="373">L184-F184</f>
        <v>0</v>
      </c>
      <c r="R184" s="137">
        <f t="shared" ref="R184" si="374">M184-G184</f>
        <v>0</v>
      </c>
      <c r="S184" s="137">
        <f t="shared" ref="S184" si="375">N184-H184</f>
        <v>0</v>
      </c>
      <c r="T184" s="137">
        <f t="shared" ref="T184" si="376">O184-I184</f>
        <v>0</v>
      </c>
      <c r="U184" s="155">
        <f t="shared" ref="U184" si="377">P184-J184</f>
        <v>0</v>
      </c>
      <c r="V184" s="127" t="s">
        <v>447</v>
      </c>
    </row>
    <row r="185" spans="1:22" ht="31.5">
      <c r="A185" s="53" t="s">
        <v>399</v>
      </c>
      <c r="B185" s="54" t="s">
        <v>400</v>
      </c>
      <c r="C185" s="55" t="s">
        <v>21</v>
      </c>
      <c r="D185" s="83" t="str">
        <f t="shared" ref="D185:E185" si="378">IF(NOT(SUM(D186,D203)=0),SUM(D186,D203),"нд")</f>
        <v>нд</v>
      </c>
      <c r="E185" s="111" t="str">
        <f t="shared" si="378"/>
        <v>нд</v>
      </c>
      <c r="F185" s="111">
        <f>SUM(F186,F243,F262,F279)</f>
        <v>0</v>
      </c>
      <c r="G185" s="111">
        <v>0</v>
      </c>
      <c r="H185" s="111">
        <v>0</v>
      </c>
      <c r="I185" s="111">
        <v>0</v>
      </c>
      <c r="J185" s="147">
        <f t="shared" ref="J185" si="379">SUM(J186,J203)</f>
        <v>2</v>
      </c>
      <c r="K185" s="111" t="str">
        <f t="shared" ref="K185" si="380">IF(NOT(SUM(K186,K203)=0),SUM(K186,K203),"нд")</f>
        <v>нд</v>
      </c>
      <c r="L185" s="111">
        <v>0</v>
      </c>
      <c r="M185" s="111">
        <v>0</v>
      </c>
      <c r="N185" s="111">
        <v>0</v>
      </c>
      <c r="O185" s="111">
        <v>0</v>
      </c>
      <c r="P185" s="147">
        <f t="shared" ref="P185" si="381">SUM(P186,P203)</f>
        <v>1</v>
      </c>
      <c r="Q185" s="111">
        <v>0</v>
      </c>
      <c r="R185" s="111">
        <v>0</v>
      </c>
      <c r="S185" s="111">
        <v>0</v>
      </c>
      <c r="T185" s="111">
        <v>0</v>
      </c>
      <c r="U185" s="147">
        <f t="shared" ref="U185" si="382">SUM(U186,U203)</f>
        <v>-1</v>
      </c>
      <c r="V185" s="123" t="s">
        <v>431</v>
      </c>
    </row>
    <row r="186" spans="1:22">
      <c r="A186" s="56" t="s">
        <v>401</v>
      </c>
      <c r="B186" s="57" t="s">
        <v>402</v>
      </c>
      <c r="C186" s="58" t="s">
        <v>21</v>
      </c>
      <c r="D186" s="84" t="str">
        <f t="shared" ref="D186:E186" si="383">IF(NOT(SUM(D187,D198)=0),SUM(D187,D198),"нд")</f>
        <v>нд</v>
      </c>
      <c r="E186" s="112" t="str">
        <f t="shared" si="383"/>
        <v>нд</v>
      </c>
      <c r="F186" s="112">
        <f t="shared" ref="F186:T186" si="384">SUM(F187,F198)</f>
        <v>0</v>
      </c>
      <c r="G186" s="112">
        <f t="shared" si="384"/>
        <v>0</v>
      </c>
      <c r="H186" s="112">
        <f t="shared" si="384"/>
        <v>0</v>
      </c>
      <c r="I186" s="112">
        <f t="shared" si="384"/>
        <v>0</v>
      </c>
      <c r="J186" s="148">
        <f t="shared" si="384"/>
        <v>1</v>
      </c>
      <c r="K186" s="112" t="str">
        <f t="shared" ref="K186" si="385">IF(NOT(SUM(K187,K198)=0),SUM(K187,K198),"нд")</f>
        <v>нд</v>
      </c>
      <c r="L186" s="112">
        <f t="shared" si="384"/>
        <v>0</v>
      </c>
      <c r="M186" s="112">
        <f t="shared" si="384"/>
        <v>0</v>
      </c>
      <c r="N186" s="112">
        <f t="shared" si="384"/>
        <v>0</v>
      </c>
      <c r="O186" s="112">
        <f t="shared" si="384"/>
        <v>0</v>
      </c>
      <c r="P186" s="148">
        <f t="shared" ref="P186" si="386">SUM(P187,P198)</f>
        <v>0</v>
      </c>
      <c r="Q186" s="112">
        <f t="shared" si="384"/>
        <v>0</v>
      </c>
      <c r="R186" s="112">
        <f t="shared" si="384"/>
        <v>0</v>
      </c>
      <c r="S186" s="112">
        <f t="shared" si="384"/>
        <v>0</v>
      </c>
      <c r="T186" s="112">
        <f t="shared" si="384"/>
        <v>0</v>
      </c>
      <c r="U186" s="148">
        <f t="shared" ref="U186" si="387">SUM(U187,U198)</f>
        <v>-1</v>
      </c>
      <c r="V186" s="124" t="s">
        <v>431</v>
      </c>
    </row>
    <row r="187" spans="1:22" ht="15.75" customHeight="1">
      <c r="A187" s="30" t="s">
        <v>403</v>
      </c>
      <c r="B187" s="31" t="s">
        <v>27</v>
      </c>
      <c r="C187" s="26" t="s">
        <v>21</v>
      </c>
      <c r="D187" s="47" t="str">
        <f t="shared" ref="D187" si="388">IF(NOT(SUM(D188:D197)=0),SUM(D188:D197),"нд")</f>
        <v>нд</v>
      </c>
      <c r="E187" s="108" t="s">
        <v>22</v>
      </c>
      <c r="F187" s="108">
        <f t="shared" ref="F187:U187" si="389">SUM(F188:F197)</f>
        <v>0</v>
      </c>
      <c r="G187" s="108">
        <f t="shared" si="389"/>
        <v>0</v>
      </c>
      <c r="H187" s="108">
        <f t="shared" si="389"/>
        <v>0</v>
      </c>
      <c r="I187" s="108">
        <f t="shared" si="389"/>
        <v>0</v>
      </c>
      <c r="J187" s="144">
        <f t="shared" si="389"/>
        <v>1</v>
      </c>
      <c r="K187" s="108" t="s">
        <v>22</v>
      </c>
      <c r="L187" s="108">
        <f t="shared" si="389"/>
        <v>0</v>
      </c>
      <c r="M187" s="108">
        <f t="shared" si="389"/>
        <v>0</v>
      </c>
      <c r="N187" s="108">
        <f t="shared" si="389"/>
        <v>0</v>
      </c>
      <c r="O187" s="108">
        <f t="shared" si="389"/>
        <v>0</v>
      </c>
      <c r="P187" s="144">
        <f t="shared" si="389"/>
        <v>0</v>
      </c>
      <c r="Q187" s="108">
        <f t="shared" si="389"/>
        <v>0</v>
      </c>
      <c r="R187" s="108">
        <f t="shared" si="389"/>
        <v>0</v>
      </c>
      <c r="S187" s="108">
        <f t="shared" si="389"/>
        <v>0</v>
      </c>
      <c r="T187" s="108">
        <f t="shared" si="389"/>
        <v>0</v>
      </c>
      <c r="U187" s="144">
        <f t="shared" si="389"/>
        <v>-1</v>
      </c>
      <c r="V187" s="129" t="s">
        <v>431</v>
      </c>
    </row>
    <row r="188" spans="1:22">
      <c r="A188" s="80" t="s">
        <v>404</v>
      </c>
      <c r="B188" s="38" t="s">
        <v>125</v>
      </c>
      <c r="C188" s="35" t="s">
        <v>126</v>
      </c>
      <c r="D188" s="90" t="s">
        <v>22</v>
      </c>
      <c r="E188" s="115" t="s">
        <v>22</v>
      </c>
      <c r="F188" s="115">
        <v>0</v>
      </c>
      <c r="G188" s="115">
        <v>0</v>
      </c>
      <c r="H188" s="115">
        <v>0</v>
      </c>
      <c r="I188" s="115">
        <v>0</v>
      </c>
      <c r="J188" s="151">
        <v>0</v>
      </c>
      <c r="K188" s="115" t="s">
        <v>22</v>
      </c>
      <c r="L188" s="137">
        <v>0</v>
      </c>
      <c r="M188" s="137">
        <v>0</v>
      </c>
      <c r="N188" s="137">
        <v>0</v>
      </c>
      <c r="O188" s="137">
        <v>0</v>
      </c>
      <c r="P188" s="155">
        <v>0</v>
      </c>
      <c r="Q188" s="137">
        <f t="shared" ref="Q188:Q197" si="390">L188-F188</f>
        <v>0</v>
      </c>
      <c r="R188" s="137">
        <f t="shared" ref="R188:R197" si="391">M188-G188</f>
        <v>0</v>
      </c>
      <c r="S188" s="137">
        <f t="shared" ref="S188:S197" si="392">N188-H188</f>
        <v>0</v>
      </c>
      <c r="T188" s="137">
        <f t="shared" ref="T188:T197" si="393">O188-I188</f>
        <v>0</v>
      </c>
      <c r="U188" s="155">
        <f t="shared" ref="U188:U197" si="394">P188-J188</f>
        <v>0</v>
      </c>
      <c r="V188" s="127"/>
    </row>
    <row r="189" spans="1:22" ht="31.5">
      <c r="A189" s="80" t="s">
        <v>405</v>
      </c>
      <c r="B189" s="38" t="s">
        <v>127</v>
      </c>
      <c r="C189" s="35" t="s">
        <v>128</v>
      </c>
      <c r="D189" s="90" t="s">
        <v>22</v>
      </c>
      <c r="E189" s="115" t="s">
        <v>22</v>
      </c>
      <c r="F189" s="115">
        <v>0</v>
      </c>
      <c r="G189" s="115">
        <v>0</v>
      </c>
      <c r="H189" s="115">
        <v>0</v>
      </c>
      <c r="I189" s="115">
        <v>0</v>
      </c>
      <c r="J189" s="151">
        <v>0</v>
      </c>
      <c r="K189" s="115" t="s">
        <v>22</v>
      </c>
      <c r="L189" s="137">
        <v>0</v>
      </c>
      <c r="M189" s="137">
        <v>0</v>
      </c>
      <c r="N189" s="137">
        <v>0</v>
      </c>
      <c r="O189" s="137">
        <v>0</v>
      </c>
      <c r="P189" s="155">
        <v>0</v>
      </c>
      <c r="Q189" s="137">
        <f t="shared" si="390"/>
        <v>0</v>
      </c>
      <c r="R189" s="137">
        <f t="shared" si="391"/>
        <v>0</v>
      </c>
      <c r="S189" s="137">
        <f t="shared" si="392"/>
        <v>0</v>
      </c>
      <c r="T189" s="137">
        <f t="shared" si="393"/>
        <v>0</v>
      </c>
      <c r="U189" s="155">
        <f t="shared" si="394"/>
        <v>0</v>
      </c>
      <c r="V189" s="131"/>
    </row>
    <row r="190" spans="1:22">
      <c r="A190" s="80" t="s">
        <v>406</v>
      </c>
      <c r="B190" s="38" t="s">
        <v>129</v>
      </c>
      <c r="C190" s="35" t="s">
        <v>130</v>
      </c>
      <c r="D190" s="90" t="s">
        <v>22</v>
      </c>
      <c r="E190" s="115" t="s">
        <v>22</v>
      </c>
      <c r="F190" s="115">
        <v>0</v>
      </c>
      <c r="G190" s="115">
        <v>0</v>
      </c>
      <c r="H190" s="115">
        <v>0</v>
      </c>
      <c r="I190" s="115">
        <v>0</v>
      </c>
      <c r="J190" s="151">
        <v>0</v>
      </c>
      <c r="K190" s="115" t="s">
        <v>22</v>
      </c>
      <c r="L190" s="137">
        <v>0</v>
      </c>
      <c r="M190" s="137">
        <v>0</v>
      </c>
      <c r="N190" s="137">
        <v>0</v>
      </c>
      <c r="O190" s="137">
        <v>0</v>
      </c>
      <c r="P190" s="155">
        <v>0</v>
      </c>
      <c r="Q190" s="137">
        <f t="shared" si="390"/>
        <v>0</v>
      </c>
      <c r="R190" s="137">
        <f t="shared" si="391"/>
        <v>0</v>
      </c>
      <c r="S190" s="137">
        <f t="shared" si="392"/>
        <v>0</v>
      </c>
      <c r="T190" s="137">
        <f t="shared" si="393"/>
        <v>0</v>
      </c>
      <c r="U190" s="155">
        <f t="shared" si="394"/>
        <v>0</v>
      </c>
      <c r="V190" s="127"/>
    </row>
    <row r="191" spans="1:22">
      <c r="A191" s="80" t="s">
        <v>407</v>
      </c>
      <c r="B191" s="38" t="s">
        <v>131</v>
      </c>
      <c r="C191" s="35" t="s">
        <v>132</v>
      </c>
      <c r="D191" s="91" t="s">
        <v>22</v>
      </c>
      <c r="E191" s="115" t="s">
        <v>22</v>
      </c>
      <c r="F191" s="115">
        <v>0</v>
      </c>
      <c r="G191" s="115">
        <v>0</v>
      </c>
      <c r="H191" s="115">
        <v>0</v>
      </c>
      <c r="I191" s="115">
        <v>0</v>
      </c>
      <c r="J191" s="151">
        <v>0</v>
      </c>
      <c r="K191" s="115" t="s">
        <v>22</v>
      </c>
      <c r="L191" s="137">
        <v>0</v>
      </c>
      <c r="M191" s="137">
        <v>0</v>
      </c>
      <c r="N191" s="137">
        <v>0</v>
      </c>
      <c r="O191" s="137">
        <v>0</v>
      </c>
      <c r="P191" s="155">
        <v>0</v>
      </c>
      <c r="Q191" s="137">
        <f t="shared" si="390"/>
        <v>0</v>
      </c>
      <c r="R191" s="137">
        <f t="shared" si="391"/>
        <v>0</v>
      </c>
      <c r="S191" s="137">
        <f t="shared" si="392"/>
        <v>0</v>
      </c>
      <c r="T191" s="137">
        <f t="shared" si="393"/>
        <v>0</v>
      </c>
      <c r="U191" s="155">
        <f t="shared" si="394"/>
        <v>0</v>
      </c>
      <c r="V191" s="131"/>
    </row>
    <row r="192" spans="1:22">
      <c r="A192" s="81" t="s">
        <v>408</v>
      </c>
      <c r="B192" s="71" t="s">
        <v>133</v>
      </c>
      <c r="C192" s="72" t="s">
        <v>134</v>
      </c>
      <c r="D192" s="92" t="s">
        <v>22</v>
      </c>
      <c r="E192" s="135" t="s">
        <v>22</v>
      </c>
      <c r="F192" s="135">
        <v>0</v>
      </c>
      <c r="G192" s="135">
        <v>0</v>
      </c>
      <c r="H192" s="135">
        <v>0</v>
      </c>
      <c r="I192" s="135">
        <v>0</v>
      </c>
      <c r="J192" s="150">
        <v>0</v>
      </c>
      <c r="K192" s="135" t="s">
        <v>22</v>
      </c>
      <c r="L192" s="136">
        <v>0</v>
      </c>
      <c r="M192" s="136">
        <v>0</v>
      </c>
      <c r="N192" s="136">
        <v>0</v>
      </c>
      <c r="O192" s="136">
        <v>0</v>
      </c>
      <c r="P192" s="154">
        <v>0</v>
      </c>
      <c r="Q192" s="136">
        <f t="shared" si="390"/>
        <v>0</v>
      </c>
      <c r="R192" s="136">
        <f t="shared" si="391"/>
        <v>0</v>
      </c>
      <c r="S192" s="136">
        <f t="shared" si="392"/>
        <v>0</v>
      </c>
      <c r="T192" s="136">
        <f t="shared" si="393"/>
        <v>0</v>
      </c>
      <c r="U192" s="154">
        <f t="shared" si="394"/>
        <v>0</v>
      </c>
      <c r="V192" s="127"/>
    </row>
    <row r="193" spans="1:22" ht="31.5">
      <c r="A193" s="80" t="s">
        <v>409</v>
      </c>
      <c r="B193" s="38" t="s">
        <v>135</v>
      </c>
      <c r="C193" s="35" t="s">
        <v>136</v>
      </c>
      <c r="D193" s="91" t="s">
        <v>22</v>
      </c>
      <c r="E193" s="115" t="s">
        <v>22</v>
      </c>
      <c r="F193" s="115">
        <v>0</v>
      </c>
      <c r="G193" s="115">
        <v>0</v>
      </c>
      <c r="H193" s="115">
        <v>0</v>
      </c>
      <c r="I193" s="115">
        <v>0</v>
      </c>
      <c r="J193" s="151">
        <v>0</v>
      </c>
      <c r="K193" s="115" t="s">
        <v>22</v>
      </c>
      <c r="L193" s="137">
        <v>0</v>
      </c>
      <c r="M193" s="137">
        <v>0</v>
      </c>
      <c r="N193" s="137">
        <v>0</v>
      </c>
      <c r="O193" s="137">
        <v>0</v>
      </c>
      <c r="P193" s="155">
        <v>0</v>
      </c>
      <c r="Q193" s="137">
        <f t="shared" si="390"/>
        <v>0</v>
      </c>
      <c r="R193" s="137">
        <f t="shared" si="391"/>
        <v>0</v>
      </c>
      <c r="S193" s="137">
        <f t="shared" si="392"/>
        <v>0</v>
      </c>
      <c r="T193" s="137">
        <f t="shared" si="393"/>
        <v>0</v>
      </c>
      <c r="U193" s="155">
        <f t="shared" si="394"/>
        <v>0</v>
      </c>
      <c r="V193" s="131" t="s">
        <v>447</v>
      </c>
    </row>
    <row r="194" spans="1:22">
      <c r="A194" s="81" t="s">
        <v>410</v>
      </c>
      <c r="B194" s="71" t="s">
        <v>137</v>
      </c>
      <c r="C194" s="72" t="s">
        <v>138</v>
      </c>
      <c r="D194" s="92" t="s">
        <v>22</v>
      </c>
      <c r="E194" s="135" t="s">
        <v>22</v>
      </c>
      <c r="F194" s="135">
        <v>0</v>
      </c>
      <c r="G194" s="135">
        <v>0</v>
      </c>
      <c r="H194" s="135">
        <v>0</v>
      </c>
      <c r="I194" s="135">
        <v>0</v>
      </c>
      <c r="J194" s="150">
        <v>0</v>
      </c>
      <c r="K194" s="135" t="s">
        <v>22</v>
      </c>
      <c r="L194" s="136">
        <v>0</v>
      </c>
      <c r="M194" s="136">
        <v>0</v>
      </c>
      <c r="N194" s="136">
        <v>0</v>
      </c>
      <c r="O194" s="136">
        <v>0</v>
      </c>
      <c r="P194" s="154">
        <v>0</v>
      </c>
      <c r="Q194" s="136">
        <f t="shared" si="390"/>
        <v>0</v>
      </c>
      <c r="R194" s="136">
        <f t="shared" si="391"/>
        <v>0</v>
      </c>
      <c r="S194" s="136">
        <f t="shared" si="392"/>
        <v>0</v>
      </c>
      <c r="T194" s="136">
        <f t="shared" si="393"/>
        <v>0</v>
      </c>
      <c r="U194" s="154">
        <f t="shared" si="394"/>
        <v>0</v>
      </c>
      <c r="V194" s="127" t="s">
        <v>447</v>
      </c>
    </row>
    <row r="195" spans="1:22">
      <c r="A195" s="80" t="s">
        <v>411</v>
      </c>
      <c r="B195" s="38" t="s">
        <v>139</v>
      </c>
      <c r="C195" s="35" t="s">
        <v>140</v>
      </c>
      <c r="D195" s="91" t="s">
        <v>22</v>
      </c>
      <c r="E195" s="115" t="s">
        <v>22</v>
      </c>
      <c r="F195" s="115">
        <v>0</v>
      </c>
      <c r="G195" s="115">
        <v>0</v>
      </c>
      <c r="H195" s="115">
        <v>0</v>
      </c>
      <c r="I195" s="115">
        <v>0</v>
      </c>
      <c r="J195" s="151">
        <v>0</v>
      </c>
      <c r="K195" s="115" t="s">
        <v>22</v>
      </c>
      <c r="L195" s="137">
        <v>0</v>
      </c>
      <c r="M195" s="137">
        <v>0</v>
      </c>
      <c r="N195" s="137">
        <v>0</v>
      </c>
      <c r="O195" s="137">
        <v>0</v>
      </c>
      <c r="P195" s="155">
        <v>0</v>
      </c>
      <c r="Q195" s="137">
        <f t="shared" si="390"/>
        <v>0</v>
      </c>
      <c r="R195" s="137">
        <f t="shared" si="391"/>
        <v>0</v>
      </c>
      <c r="S195" s="137">
        <f t="shared" si="392"/>
        <v>0</v>
      </c>
      <c r="T195" s="137">
        <f t="shared" si="393"/>
        <v>0</v>
      </c>
      <c r="U195" s="155">
        <f t="shared" si="394"/>
        <v>0</v>
      </c>
      <c r="V195" s="131" t="s">
        <v>447</v>
      </c>
    </row>
    <row r="196" spans="1:22" ht="41.45" customHeight="1">
      <c r="A196" s="80" t="s">
        <v>412</v>
      </c>
      <c r="B196" s="34" t="s">
        <v>141</v>
      </c>
      <c r="C196" s="36" t="s">
        <v>142</v>
      </c>
      <c r="D196" s="91" t="s">
        <v>22</v>
      </c>
      <c r="E196" s="115" t="s">
        <v>22</v>
      </c>
      <c r="F196" s="115">
        <v>0</v>
      </c>
      <c r="G196" s="115">
        <v>0</v>
      </c>
      <c r="H196" s="115">
        <v>0</v>
      </c>
      <c r="I196" s="115">
        <v>0</v>
      </c>
      <c r="J196" s="151">
        <v>0</v>
      </c>
      <c r="K196" s="115" t="s">
        <v>22</v>
      </c>
      <c r="L196" s="137">
        <v>0</v>
      </c>
      <c r="M196" s="137">
        <v>0</v>
      </c>
      <c r="N196" s="137">
        <v>0</v>
      </c>
      <c r="O196" s="137">
        <v>0</v>
      </c>
      <c r="P196" s="155">
        <v>0</v>
      </c>
      <c r="Q196" s="137">
        <f t="shared" ref="Q196" si="395">L196-F196</f>
        <v>0</v>
      </c>
      <c r="R196" s="137">
        <f t="shared" ref="R196" si="396">M196-G196</f>
        <v>0</v>
      </c>
      <c r="S196" s="137">
        <f t="shared" ref="S196" si="397">N196-H196</f>
        <v>0</v>
      </c>
      <c r="T196" s="137">
        <f t="shared" ref="T196" si="398">O196-I196</f>
        <v>0</v>
      </c>
      <c r="U196" s="155">
        <f t="shared" ref="U196" si="399">P196-J196</f>
        <v>0</v>
      </c>
      <c r="V196" s="131" t="s">
        <v>447</v>
      </c>
    </row>
    <row r="197" spans="1:22" ht="72.599999999999994" customHeight="1">
      <c r="A197" s="104" t="s">
        <v>439</v>
      </c>
      <c r="B197" s="105" t="s">
        <v>440</v>
      </c>
      <c r="C197" s="106" t="s">
        <v>441</v>
      </c>
      <c r="D197" s="91" t="s">
        <v>22</v>
      </c>
      <c r="E197" s="151">
        <v>2</v>
      </c>
      <c r="F197" s="115">
        <v>0</v>
      </c>
      <c r="G197" s="115">
        <v>0</v>
      </c>
      <c r="H197" s="115">
        <v>0</v>
      </c>
      <c r="I197" s="115">
        <v>0</v>
      </c>
      <c r="J197" s="151">
        <v>1</v>
      </c>
      <c r="K197" s="115" t="s">
        <v>22</v>
      </c>
      <c r="L197" s="137">
        <v>0</v>
      </c>
      <c r="M197" s="137">
        <v>0</v>
      </c>
      <c r="N197" s="137">
        <v>0</v>
      </c>
      <c r="O197" s="137">
        <v>0</v>
      </c>
      <c r="P197" s="155">
        <v>0</v>
      </c>
      <c r="Q197" s="137">
        <f t="shared" si="390"/>
        <v>0</v>
      </c>
      <c r="R197" s="137">
        <f t="shared" si="391"/>
        <v>0</v>
      </c>
      <c r="S197" s="137">
        <f t="shared" si="392"/>
        <v>0</v>
      </c>
      <c r="T197" s="137">
        <f t="shared" si="393"/>
        <v>0</v>
      </c>
      <c r="U197" s="155">
        <f t="shared" si="394"/>
        <v>-1</v>
      </c>
      <c r="V197" s="132" t="s">
        <v>451</v>
      </c>
    </row>
    <row r="198" spans="1:22">
      <c r="A198" s="39" t="s">
        <v>413</v>
      </c>
      <c r="B198" s="43" t="s">
        <v>72</v>
      </c>
      <c r="C198" s="41" t="s">
        <v>21</v>
      </c>
      <c r="D198" s="48" t="str">
        <f t="shared" ref="D198" si="400">IF(NOT(SUM(D199:D202)=0),SUM(D199:D202),"нд")</f>
        <v>нд</v>
      </c>
      <c r="E198" s="109" t="str">
        <f t="shared" ref="E198" si="401">IF(NOT(SUM(E199:E202)=0),SUM(E199:E202),"нд")</f>
        <v>нд</v>
      </c>
      <c r="F198" s="109">
        <f t="shared" ref="F198:U198" si="402">SUM(F199:F202)</f>
        <v>0</v>
      </c>
      <c r="G198" s="109">
        <f t="shared" si="402"/>
        <v>0</v>
      </c>
      <c r="H198" s="109">
        <f t="shared" si="402"/>
        <v>0</v>
      </c>
      <c r="I198" s="109">
        <f t="shared" si="402"/>
        <v>0</v>
      </c>
      <c r="J198" s="145">
        <f t="shared" si="402"/>
        <v>0</v>
      </c>
      <c r="K198" s="109" t="str">
        <f t="shared" ref="K198" si="403">IF(NOT(SUM(K199:K202)=0),SUM(K199:K202),"нд")</f>
        <v>нд</v>
      </c>
      <c r="L198" s="109">
        <f t="shared" si="402"/>
        <v>0</v>
      </c>
      <c r="M198" s="109">
        <f t="shared" si="402"/>
        <v>0</v>
      </c>
      <c r="N198" s="109">
        <f t="shared" si="402"/>
        <v>0</v>
      </c>
      <c r="O198" s="109">
        <f t="shared" si="402"/>
        <v>0</v>
      </c>
      <c r="P198" s="145">
        <f t="shared" si="402"/>
        <v>0</v>
      </c>
      <c r="Q198" s="109">
        <f t="shared" si="402"/>
        <v>0</v>
      </c>
      <c r="R198" s="109">
        <f t="shared" si="402"/>
        <v>0</v>
      </c>
      <c r="S198" s="109">
        <f t="shared" si="402"/>
        <v>0</v>
      </c>
      <c r="T198" s="109">
        <f t="shared" si="402"/>
        <v>0</v>
      </c>
      <c r="U198" s="145">
        <f t="shared" si="402"/>
        <v>0</v>
      </c>
      <c r="V198" s="121" t="s">
        <v>431</v>
      </c>
    </row>
    <row r="199" spans="1:22" ht="47.25">
      <c r="A199" s="80" t="s">
        <v>414</v>
      </c>
      <c r="B199" s="38" t="s">
        <v>143</v>
      </c>
      <c r="C199" s="35" t="s">
        <v>144</v>
      </c>
      <c r="D199" s="91" t="s">
        <v>22</v>
      </c>
      <c r="E199" s="115" t="s">
        <v>22</v>
      </c>
      <c r="F199" s="115">
        <v>0</v>
      </c>
      <c r="G199" s="115">
        <v>0</v>
      </c>
      <c r="H199" s="115">
        <v>0</v>
      </c>
      <c r="I199" s="115">
        <v>0</v>
      </c>
      <c r="J199" s="151">
        <v>0</v>
      </c>
      <c r="K199" s="115" t="s">
        <v>22</v>
      </c>
      <c r="L199" s="137">
        <v>0</v>
      </c>
      <c r="M199" s="137">
        <v>0</v>
      </c>
      <c r="N199" s="137">
        <v>0</v>
      </c>
      <c r="O199" s="137">
        <v>0</v>
      </c>
      <c r="P199" s="155">
        <v>0</v>
      </c>
      <c r="Q199" s="137">
        <f t="shared" ref="Q199:Q202" si="404">L199-F199</f>
        <v>0</v>
      </c>
      <c r="R199" s="137">
        <f t="shared" ref="R199:R202" si="405">M199-G199</f>
        <v>0</v>
      </c>
      <c r="S199" s="137">
        <f t="shared" ref="S199:S202" si="406">N199-H199</f>
        <v>0</v>
      </c>
      <c r="T199" s="137">
        <f t="shared" ref="T199:T202" si="407">O199-I199</f>
        <v>0</v>
      </c>
      <c r="U199" s="155">
        <f t="shared" ref="U199:U202" si="408">P199-J199</f>
        <v>0</v>
      </c>
      <c r="V199" s="127" t="s">
        <v>447</v>
      </c>
    </row>
    <row r="200" spans="1:22" ht="15.75" customHeight="1">
      <c r="A200" s="80" t="s">
        <v>415</v>
      </c>
      <c r="B200" s="38" t="s">
        <v>145</v>
      </c>
      <c r="C200" s="35" t="s">
        <v>146</v>
      </c>
      <c r="D200" s="91" t="s">
        <v>22</v>
      </c>
      <c r="E200" s="115" t="s">
        <v>22</v>
      </c>
      <c r="F200" s="115">
        <v>0</v>
      </c>
      <c r="G200" s="115">
        <v>0</v>
      </c>
      <c r="H200" s="115">
        <v>0</v>
      </c>
      <c r="I200" s="115">
        <v>0</v>
      </c>
      <c r="J200" s="151">
        <v>0</v>
      </c>
      <c r="K200" s="115" t="s">
        <v>22</v>
      </c>
      <c r="L200" s="137">
        <v>0</v>
      </c>
      <c r="M200" s="137">
        <v>0</v>
      </c>
      <c r="N200" s="137">
        <v>0</v>
      </c>
      <c r="O200" s="137">
        <v>0</v>
      </c>
      <c r="P200" s="155">
        <v>0</v>
      </c>
      <c r="Q200" s="137">
        <f t="shared" si="404"/>
        <v>0</v>
      </c>
      <c r="R200" s="137">
        <f t="shared" si="405"/>
        <v>0</v>
      </c>
      <c r="S200" s="137">
        <f t="shared" si="406"/>
        <v>0</v>
      </c>
      <c r="T200" s="137">
        <f t="shared" si="407"/>
        <v>0</v>
      </c>
      <c r="U200" s="155">
        <f t="shared" si="408"/>
        <v>0</v>
      </c>
      <c r="V200" s="127" t="s">
        <v>447</v>
      </c>
    </row>
    <row r="201" spans="1:22" ht="47.25">
      <c r="A201" s="80" t="s">
        <v>416</v>
      </c>
      <c r="B201" s="38" t="s">
        <v>147</v>
      </c>
      <c r="C201" s="35" t="s">
        <v>148</v>
      </c>
      <c r="D201" s="91" t="s">
        <v>22</v>
      </c>
      <c r="E201" s="115" t="s">
        <v>22</v>
      </c>
      <c r="F201" s="115">
        <v>0</v>
      </c>
      <c r="G201" s="115">
        <v>0</v>
      </c>
      <c r="H201" s="115">
        <v>0</v>
      </c>
      <c r="I201" s="115">
        <v>0</v>
      </c>
      <c r="J201" s="151">
        <v>0</v>
      </c>
      <c r="K201" s="115" t="s">
        <v>22</v>
      </c>
      <c r="L201" s="137">
        <v>0</v>
      </c>
      <c r="M201" s="137">
        <v>0</v>
      </c>
      <c r="N201" s="137">
        <v>0</v>
      </c>
      <c r="O201" s="137">
        <v>0</v>
      </c>
      <c r="P201" s="155">
        <v>0</v>
      </c>
      <c r="Q201" s="137">
        <f t="shared" si="404"/>
        <v>0</v>
      </c>
      <c r="R201" s="137">
        <f t="shared" si="405"/>
        <v>0</v>
      </c>
      <c r="S201" s="137">
        <f t="shared" si="406"/>
        <v>0</v>
      </c>
      <c r="T201" s="137">
        <f t="shared" si="407"/>
        <v>0</v>
      </c>
      <c r="U201" s="155">
        <f t="shared" si="408"/>
        <v>0</v>
      </c>
      <c r="V201" s="127" t="s">
        <v>447</v>
      </c>
    </row>
    <row r="202" spans="1:22">
      <c r="A202" s="80" t="s">
        <v>417</v>
      </c>
      <c r="B202" s="38" t="s">
        <v>149</v>
      </c>
      <c r="C202" s="35" t="s">
        <v>150</v>
      </c>
      <c r="D202" s="91" t="s">
        <v>22</v>
      </c>
      <c r="E202" s="115" t="s">
        <v>22</v>
      </c>
      <c r="F202" s="115">
        <v>0</v>
      </c>
      <c r="G202" s="115">
        <v>0</v>
      </c>
      <c r="H202" s="115">
        <v>0</v>
      </c>
      <c r="I202" s="115">
        <v>0</v>
      </c>
      <c r="J202" s="151">
        <v>0</v>
      </c>
      <c r="K202" s="115" t="s">
        <v>22</v>
      </c>
      <c r="L202" s="137">
        <v>0</v>
      </c>
      <c r="M202" s="137">
        <v>0</v>
      </c>
      <c r="N202" s="137">
        <v>0</v>
      </c>
      <c r="O202" s="137">
        <v>0</v>
      </c>
      <c r="P202" s="155">
        <v>0</v>
      </c>
      <c r="Q202" s="137">
        <f t="shared" si="404"/>
        <v>0</v>
      </c>
      <c r="R202" s="137">
        <f t="shared" si="405"/>
        <v>0</v>
      </c>
      <c r="S202" s="137">
        <f t="shared" si="406"/>
        <v>0</v>
      </c>
      <c r="T202" s="137">
        <f t="shared" si="407"/>
        <v>0</v>
      </c>
      <c r="U202" s="155">
        <f t="shared" si="408"/>
        <v>0</v>
      </c>
      <c r="V202" s="127" t="s">
        <v>447</v>
      </c>
    </row>
    <row r="203" spans="1:22">
      <c r="A203" s="56" t="s">
        <v>418</v>
      </c>
      <c r="B203" s="57" t="s">
        <v>151</v>
      </c>
      <c r="C203" s="58" t="s">
        <v>21</v>
      </c>
      <c r="D203" s="84" t="str">
        <f t="shared" ref="D203:E203" si="409">IF(NOT(SUM(D204,D210)=0),SUM(D204,D210),"нд")</f>
        <v>нд</v>
      </c>
      <c r="E203" s="112" t="str">
        <f t="shared" si="409"/>
        <v>нд</v>
      </c>
      <c r="F203" s="112">
        <f t="shared" ref="F203:J203" si="410">SUM(F204,F210)</f>
        <v>0</v>
      </c>
      <c r="G203" s="112">
        <f t="shared" si="410"/>
        <v>0</v>
      </c>
      <c r="H203" s="112">
        <f t="shared" si="410"/>
        <v>0</v>
      </c>
      <c r="I203" s="112">
        <f t="shared" si="410"/>
        <v>0</v>
      </c>
      <c r="J203" s="148">
        <f t="shared" si="410"/>
        <v>1</v>
      </c>
      <c r="K203" s="112" t="str">
        <f t="shared" ref="K203" si="411">IF(NOT(SUM(K204,K210)=0),SUM(K204,K210),"нд")</f>
        <v>нд</v>
      </c>
      <c r="L203" s="112">
        <v>0</v>
      </c>
      <c r="M203" s="112">
        <v>0</v>
      </c>
      <c r="N203" s="112">
        <v>0</v>
      </c>
      <c r="O203" s="112">
        <v>0</v>
      </c>
      <c r="P203" s="148">
        <f t="shared" ref="P203" si="412">SUM(P204,P210)</f>
        <v>1</v>
      </c>
      <c r="Q203" s="112">
        <f t="shared" ref="Q203:U203" si="413">SUM(Q204,Q210)</f>
        <v>0</v>
      </c>
      <c r="R203" s="112">
        <f t="shared" si="413"/>
        <v>0</v>
      </c>
      <c r="S203" s="112">
        <f t="shared" si="413"/>
        <v>0</v>
      </c>
      <c r="T203" s="112">
        <f t="shared" si="413"/>
        <v>0</v>
      </c>
      <c r="U203" s="148">
        <f t="shared" si="413"/>
        <v>0</v>
      </c>
      <c r="V203" s="124" t="s">
        <v>431</v>
      </c>
    </row>
    <row r="204" spans="1:22" ht="15.75" customHeight="1">
      <c r="A204" s="37" t="s">
        <v>419</v>
      </c>
      <c r="B204" s="31" t="s">
        <v>27</v>
      </c>
      <c r="C204" s="26" t="s">
        <v>21</v>
      </c>
      <c r="D204" s="47" t="str">
        <f t="shared" ref="D204" si="414">IF(NOT(SUM(D205:D209)=0),SUM(D205:D209),"нд")</f>
        <v>нд</v>
      </c>
      <c r="E204" s="108" t="str">
        <f t="shared" ref="E204" si="415">IF(NOT(SUM(E205:E209)=0),SUM(E205:E209),"нд")</f>
        <v>нд</v>
      </c>
      <c r="F204" s="108">
        <f t="shared" ref="F204:O204" si="416">SUM(F205:F209)</f>
        <v>0</v>
      </c>
      <c r="G204" s="108">
        <f t="shared" si="416"/>
        <v>0</v>
      </c>
      <c r="H204" s="108">
        <f t="shared" si="416"/>
        <v>0</v>
      </c>
      <c r="I204" s="108">
        <f t="shared" si="416"/>
        <v>0</v>
      </c>
      <c r="J204" s="144">
        <f t="shared" si="416"/>
        <v>0</v>
      </c>
      <c r="K204" s="108" t="str">
        <f t="shared" ref="K204" si="417">IF(NOT(SUM(K205:K209)=0),SUM(K205:K209),"нд")</f>
        <v>нд</v>
      </c>
      <c r="L204" s="108">
        <f t="shared" si="416"/>
        <v>0</v>
      </c>
      <c r="M204" s="108">
        <f t="shared" si="416"/>
        <v>0</v>
      </c>
      <c r="N204" s="108">
        <f t="shared" si="416"/>
        <v>0</v>
      </c>
      <c r="O204" s="108">
        <f t="shared" si="416"/>
        <v>0</v>
      </c>
      <c r="P204" s="144">
        <f t="shared" ref="P204" si="418">SUM(P205:P209)</f>
        <v>0</v>
      </c>
      <c r="Q204" s="108">
        <f t="shared" ref="Q204:U204" si="419">SUM(Q205:Q209)</f>
        <v>0</v>
      </c>
      <c r="R204" s="108">
        <f t="shared" si="419"/>
        <v>0</v>
      </c>
      <c r="S204" s="108">
        <f t="shared" si="419"/>
        <v>0</v>
      </c>
      <c r="T204" s="108">
        <f t="shared" si="419"/>
        <v>0</v>
      </c>
      <c r="U204" s="144">
        <f t="shared" si="419"/>
        <v>0</v>
      </c>
      <c r="V204" s="129" t="s">
        <v>431</v>
      </c>
    </row>
    <row r="205" spans="1:22">
      <c r="A205" s="33" t="s">
        <v>420</v>
      </c>
      <c r="B205" s="38" t="s">
        <v>152</v>
      </c>
      <c r="C205" s="35" t="s">
        <v>153</v>
      </c>
      <c r="D205" s="90" t="s">
        <v>22</v>
      </c>
      <c r="E205" s="115" t="s">
        <v>22</v>
      </c>
      <c r="F205" s="115">
        <v>0</v>
      </c>
      <c r="G205" s="115">
        <v>0</v>
      </c>
      <c r="H205" s="115">
        <v>0</v>
      </c>
      <c r="I205" s="115">
        <v>0</v>
      </c>
      <c r="J205" s="151">
        <v>0</v>
      </c>
      <c r="K205" s="115" t="s">
        <v>22</v>
      </c>
      <c r="L205" s="137">
        <v>0</v>
      </c>
      <c r="M205" s="137">
        <v>0</v>
      </c>
      <c r="N205" s="137">
        <v>0</v>
      </c>
      <c r="O205" s="137">
        <v>0</v>
      </c>
      <c r="P205" s="137">
        <v>0</v>
      </c>
      <c r="Q205" s="137">
        <f t="shared" ref="Q205:Q209" si="420">L205-F205</f>
        <v>0</v>
      </c>
      <c r="R205" s="137">
        <f t="shared" ref="R205:R209" si="421">M205-G205</f>
        <v>0</v>
      </c>
      <c r="S205" s="137">
        <f t="shared" ref="S205:S209" si="422">N205-H205</f>
        <v>0</v>
      </c>
      <c r="T205" s="137">
        <f t="shared" ref="T205:T209" si="423">O205-I205</f>
        <v>0</v>
      </c>
      <c r="U205" s="158">
        <f t="shared" ref="U205:U209" si="424">P205-J205</f>
        <v>0</v>
      </c>
      <c r="V205" s="127" t="s">
        <v>447</v>
      </c>
    </row>
    <row r="206" spans="1:22">
      <c r="A206" s="33" t="s">
        <v>421</v>
      </c>
      <c r="B206" s="38" t="s">
        <v>154</v>
      </c>
      <c r="C206" s="35" t="s">
        <v>155</v>
      </c>
      <c r="D206" s="90" t="s">
        <v>22</v>
      </c>
      <c r="E206" s="115" t="s">
        <v>22</v>
      </c>
      <c r="F206" s="115">
        <v>0</v>
      </c>
      <c r="G206" s="115">
        <v>0</v>
      </c>
      <c r="H206" s="115">
        <v>0</v>
      </c>
      <c r="I206" s="115">
        <v>0</v>
      </c>
      <c r="J206" s="151">
        <v>0</v>
      </c>
      <c r="K206" s="115" t="s">
        <v>22</v>
      </c>
      <c r="L206" s="137">
        <v>0</v>
      </c>
      <c r="M206" s="137">
        <v>0</v>
      </c>
      <c r="N206" s="137">
        <v>0</v>
      </c>
      <c r="O206" s="137">
        <v>0</v>
      </c>
      <c r="P206" s="137">
        <v>0</v>
      </c>
      <c r="Q206" s="137">
        <f t="shared" si="420"/>
        <v>0</v>
      </c>
      <c r="R206" s="137">
        <f t="shared" si="421"/>
        <v>0</v>
      </c>
      <c r="S206" s="137">
        <f t="shared" si="422"/>
        <v>0</v>
      </c>
      <c r="T206" s="137">
        <f t="shared" si="423"/>
        <v>0</v>
      </c>
      <c r="U206" s="158">
        <f t="shared" si="424"/>
        <v>0</v>
      </c>
      <c r="V206" s="127" t="s">
        <v>447</v>
      </c>
    </row>
    <row r="207" spans="1:22">
      <c r="A207" s="33" t="s">
        <v>422</v>
      </c>
      <c r="B207" s="44" t="s">
        <v>156</v>
      </c>
      <c r="C207" s="35" t="s">
        <v>157</v>
      </c>
      <c r="D207" s="90" t="s">
        <v>22</v>
      </c>
      <c r="E207" s="115" t="s">
        <v>22</v>
      </c>
      <c r="F207" s="115">
        <v>0</v>
      </c>
      <c r="G207" s="115">
        <v>0</v>
      </c>
      <c r="H207" s="115">
        <v>0</v>
      </c>
      <c r="I207" s="115">
        <v>0</v>
      </c>
      <c r="J207" s="151">
        <v>0</v>
      </c>
      <c r="K207" s="115" t="s">
        <v>22</v>
      </c>
      <c r="L207" s="137">
        <v>0</v>
      </c>
      <c r="M207" s="137">
        <v>0</v>
      </c>
      <c r="N207" s="137">
        <v>0</v>
      </c>
      <c r="O207" s="137">
        <v>0</v>
      </c>
      <c r="P207" s="137">
        <v>0</v>
      </c>
      <c r="Q207" s="137">
        <f t="shared" si="420"/>
        <v>0</v>
      </c>
      <c r="R207" s="137">
        <f t="shared" si="421"/>
        <v>0</v>
      </c>
      <c r="S207" s="137">
        <f t="shared" si="422"/>
        <v>0</v>
      </c>
      <c r="T207" s="137">
        <f t="shared" si="423"/>
        <v>0</v>
      </c>
      <c r="U207" s="158">
        <f t="shared" si="424"/>
        <v>0</v>
      </c>
      <c r="V207" s="131" t="s">
        <v>447</v>
      </c>
    </row>
    <row r="208" spans="1:22" ht="31.5">
      <c r="A208" s="33" t="s">
        <v>423</v>
      </c>
      <c r="B208" s="34" t="s">
        <v>158</v>
      </c>
      <c r="C208" s="36" t="s">
        <v>159</v>
      </c>
      <c r="D208" s="91" t="s">
        <v>22</v>
      </c>
      <c r="E208" s="115" t="s">
        <v>22</v>
      </c>
      <c r="F208" s="115">
        <v>0</v>
      </c>
      <c r="G208" s="115">
        <v>0</v>
      </c>
      <c r="H208" s="115">
        <v>0</v>
      </c>
      <c r="I208" s="115">
        <v>0</v>
      </c>
      <c r="J208" s="151">
        <v>0</v>
      </c>
      <c r="K208" s="115" t="s">
        <v>22</v>
      </c>
      <c r="L208" s="137">
        <v>0</v>
      </c>
      <c r="M208" s="137">
        <v>0</v>
      </c>
      <c r="N208" s="137">
        <v>0</v>
      </c>
      <c r="O208" s="137">
        <v>0</v>
      </c>
      <c r="P208" s="137">
        <v>0</v>
      </c>
      <c r="Q208" s="137">
        <f t="shared" si="420"/>
        <v>0</v>
      </c>
      <c r="R208" s="137">
        <f t="shared" si="421"/>
        <v>0</v>
      </c>
      <c r="S208" s="137">
        <f t="shared" si="422"/>
        <v>0</v>
      </c>
      <c r="T208" s="137">
        <f t="shared" si="423"/>
        <v>0</v>
      </c>
      <c r="U208" s="158">
        <f t="shared" si="424"/>
        <v>0</v>
      </c>
      <c r="V208" s="131" t="s">
        <v>447</v>
      </c>
    </row>
    <row r="209" spans="1:22">
      <c r="A209" s="33" t="s">
        <v>424</v>
      </c>
      <c r="B209" s="34" t="s">
        <v>163</v>
      </c>
      <c r="C209" s="36" t="s">
        <v>425</v>
      </c>
      <c r="D209" s="91" t="s">
        <v>22</v>
      </c>
      <c r="E209" s="115" t="s">
        <v>22</v>
      </c>
      <c r="F209" s="115">
        <v>0</v>
      </c>
      <c r="G209" s="115">
        <v>0</v>
      </c>
      <c r="H209" s="115">
        <v>0</v>
      </c>
      <c r="I209" s="115">
        <v>0</v>
      </c>
      <c r="J209" s="151">
        <v>0</v>
      </c>
      <c r="K209" s="115" t="s">
        <v>22</v>
      </c>
      <c r="L209" s="137">
        <v>0</v>
      </c>
      <c r="M209" s="137">
        <v>0</v>
      </c>
      <c r="N209" s="137">
        <v>0</v>
      </c>
      <c r="O209" s="137">
        <v>0</v>
      </c>
      <c r="P209" s="137">
        <v>0</v>
      </c>
      <c r="Q209" s="137">
        <f t="shared" si="420"/>
        <v>0</v>
      </c>
      <c r="R209" s="137">
        <f t="shared" si="421"/>
        <v>0</v>
      </c>
      <c r="S209" s="137">
        <f t="shared" si="422"/>
        <v>0</v>
      </c>
      <c r="T209" s="137">
        <f t="shared" si="423"/>
        <v>0</v>
      </c>
      <c r="U209" s="158">
        <f t="shared" si="424"/>
        <v>0</v>
      </c>
      <c r="V209" s="131" t="s">
        <v>447</v>
      </c>
    </row>
    <row r="210" spans="1:22">
      <c r="A210" s="39" t="s">
        <v>426</v>
      </c>
      <c r="B210" s="43" t="s">
        <v>72</v>
      </c>
      <c r="C210" s="41" t="s">
        <v>21</v>
      </c>
      <c r="D210" s="48" t="str">
        <f t="shared" ref="D210" si="425">IF(NOT(SUM(D211:D213)=0),SUM(D211:D213),"нд")</f>
        <v>нд</v>
      </c>
      <c r="E210" s="109" t="s">
        <v>22</v>
      </c>
      <c r="F210" s="109">
        <f t="shared" ref="F210:U210" si="426">SUM(F211:F213)</f>
        <v>0</v>
      </c>
      <c r="G210" s="109">
        <f t="shared" si="426"/>
        <v>0</v>
      </c>
      <c r="H210" s="109">
        <f t="shared" si="426"/>
        <v>0</v>
      </c>
      <c r="I210" s="109">
        <f t="shared" si="426"/>
        <v>0</v>
      </c>
      <c r="J210" s="145">
        <f t="shared" si="426"/>
        <v>1</v>
      </c>
      <c r="K210" s="109" t="s">
        <v>22</v>
      </c>
      <c r="L210" s="109">
        <f t="shared" si="426"/>
        <v>0</v>
      </c>
      <c r="M210" s="109">
        <f t="shared" si="426"/>
        <v>0</v>
      </c>
      <c r="N210" s="109">
        <f t="shared" si="426"/>
        <v>0</v>
      </c>
      <c r="O210" s="109">
        <f t="shared" si="426"/>
        <v>0</v>
      </c>
      <c r="P210" s="145">
        <f t="shared" si="426"/>
        <v>1</v>
      </c>
      <c r="Q210" s="109">
        <f t="shared" si="426"/>
        <v>0</v>
      </c>
      <c r="R210" s="109">
        <f t="shared" si="426"/>
        <v>0</v>
      </c>
      <c r="S210" s="109">
        <f t="shared" si="426"/>
        <v>0</v>
      </c>
      <c r="T210" s="109">
        <f t="shared" si="426"/>
        <v>0</v>
      </c>
      <c r="U210" s="145">
        <f t="shared" si="426"/>
        <v>0</v>
      </c>
      <c r="V210" s="121" t="s">
        <v>431</v>
      </c>
    </row>
    <row r="211" spans="1:22">
      <c r="A211" s="62" t="s">
        <v>427</v>
      </c>
      <c r="B211" s="71" t="s">
        <v>160</v>
      </c>
      <c r="C211" s="72" t="s">
        <v>428</v>
      </c>
      <c r="D211" s="93" t="s">
        <v>22</v>
      </c>
      <c r="E211" s="160">
        <v>4</v>
      </c>
      <c r="F211" s="135">
        <v>0</v>
      </c>
      <c r="G211" s="135">
        <v>0</v>
      </c>
      <c r="H211" s="135">
        <v>0</v>
      </c>
      <c r="I211" s="135">
        <v>0</v>
      </c>
      <c r="J211" s="150">
        <v>1</v>
      </c>
      <c r="K211" s="150">
        <v>2</v>
      </c>
      <c r="L211" s="136">
        <v>0</v>
      </c>
      <c r="M211" s="136">
        <v>0</v>
      </c>
      <c r="N211" s="136">
        <v>0</v>
      </c>
      <c r="O211" s="136">
        <v>0</v>
      </c>
      <c r="P211" s="159">
        <v>1</v>
      </c>
      <c r="Q211" s="136">
        <f t="shared" ref="Q211:Q213" si="427">L211-F211</f>
        <v>0</v>
      </c>
      <c r="R211" s="136">
        <f t="shared" ref="R211:R213" si="428">M211-G211</f>
        <v>0</v>
      </c>
      <c r="S211" s="136">
        <f t="shared" ref="S211:S213" si="429">N211-H211</f>
        <v>0</v>
      </c>
      <c r="T211" s="136">
        <f t="shared" ref="T211:T213" si="430">O211-I211</f>
        <v>0</v>
      </c>
      <c r="U211" s="159">
        <f t="shared" ref="U211:U213" si="431">P211-J211</f>
        <v>0</v>
      </c>
      <c r="V211" s="127" t="s">
        <v>447</v>
      </c>
    </row>
    <row r="212" spans="1:22" ht="55.9" customHeight="1">
      <c r="A212" s="33" t="s">
        <v>429</v>
      </c>
      <c r="B212" s="44" t="s">
        <v>161</v>
      </c>
      <c r="C212" s="35" t="s">
        <v>162</v>
      </c>
      <c r="D212" s="90" t="s">
        <v>22</v>
      </c>
      <c r="E212" s="115" t="s">
        <v>22</v>
      </c>
      <c r="F212" s="115">
        <v>0</v>
      </c>
      <c r="G212" s="115">
        <v>0</v>
      </c>
      <c r="H212" s="115">
        <v>0</v>
      </c>
      <c r="I212" s="115">
        <v>0</v>
      </c>
      <c r="J212" s="151">
        <v>0</v>
      </c>
      <c r="K212" s="115" t="s">
        <v>22</v>
      </c>
      <c r="L212" s="137">
        <v>0</v>
      </c>
      <c r="M212" s="137">
        <v>0</v>
      </c>
      <c r="N212" s="137">
        <v>0</v>
      </c>
      <c r="O212" s="137">
        <v>0</v>
      </c>
      <c r="P212" s="158">
        <v>0</v>
      </c>
      <c r="Q212" s="137">
        <f t="shared" si="427"/>
        <v>0</v>
      </c>
      <c r="R212" s="137">
        <f t="shared" si="428"/>
        <v>0</v>
      </c>
      <c r="S212" s="137">
        <f t="shared" si="429"/>
        <v>0</v>
      </c>
      <c r="T212" s="137">
        <f t="shared" si="430"/>
        <v>0</v>
      </c>
      <c r="U212" s="158">
        <f t="shared" si="431"/>
        <v>0</v>
      </c>
      <c r="V212" s="130" t="s">
        <v>449</v>
      </c>
    </row>
    <row r="213" spans="1:22">
      <c r="A213" s="33" t="s">
        <v>430</v>
      </c>
      <c r="B213" s="34" t="s">
        <v>163</v>
      </c>
      <c r="C213" s="36" t="s">
        <v>164</v>
      </c>
      <c r="D213" s="91" t="s">
        <v>22</v>
      </c>
      <c r="E213" s="115" t="s">
        <v>22</v>
      </c>
      <c r="F213" s="115">
        <v>0</v>
      </c>
      <c r="G213" s="115">
        <v>0</v>
      </c>
      <c r="H213" s="115">
        <v>0</v>
      </c>
      <c r="I213" s="115">
        <v>0</v>
      </c>
      <c r="J213" s="151">
        <v>0</v>
      </c>
      <c r="K213" s="115" t="s">
        <v>22</v>
      </c>
      <c r="L213" s="137">
        <v>0</v>
      </c>
      <c r="M213" s="137">
        <v>0</v>
      </c>
      <c r="N213" s="137">
        <v>0</v>
      </c>
      <c r="O213" s="137">
        <v>0</v>
      </c>
      <c r="P213" s="158">
        <v>0</v>
      </c>
      <c r="Q213" s="137">
        <f t="shared" si="427"/>
        <v>0</v>
      </c>
      <c r="R213" s="137">
        <f t="shared" si="428"/>
        <v>0</v>
      </c>
      <c r="S213" s="137">
        <f t="shared" si="429"/>
        <v>0</v>
      </c>
      <c r="T213" s="137">
        <f t="shared" si="430"/>
        <v>0</v>
      </c>
      <c r="U213" s="158">
        <f t="shared" si="431"/>
        <v>0</v>
      </c>
      <c r="V213" s="131" t="s">
        <v>447</v>
      </c>
    </row>
    <row r="214" spans="1:22" ht="41.25" customHeight="1">
      <c r="A214" s="192" t="s">
        <v>15</v>
      </c>
      <c r="B214" s="192"/>
      <c r="C214" s="192"/>
      <c r="D214" s="192"/>
      <c r="E214" s="192"/>
      <c r="F214" s="192"/>
      <c r="G214" s="192"/>
      <c r="H214" s="192"/>
      <c r="I214" s="192"/>
      <c r="J214" s="192"/>
      <c r="K214" s="192"/>
      <c r="L214" s="192"/>
      <c r="M214" s="192"/>
      <c r="N214" s="192"/>
      <c r="O214" s="192"/>
      <c r="P214" s="192"/>
      <c r="Q214" s="192"/>
      <c r="R214" s="192"/>
      <c r="S214" s="192"/>
      <c r="T214" s="192"/>
      <c r="U214" s="192"/>
      <c r="V214" s="192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7">
    <mergeCell ref="A214:V214"/>
    <mergeCell ref="Q139:Q140"/>
    <mergeCell ref="R139:R140"/>
    <mergeCell ref="S139:S140"/>
    <mergeCell ref="T139:T140"/>
    <mergeCell ref="U139:U140"/>
    <mergeCell ref="V139:V140"/>
    <mergeCell ref="E139:E140"/>
    <mergeCell ref="K139:K140"/>
    <mergeCell ref="D139:D140"/>
    <mergeCell ref="P139:P140"/>
    <mergeCell ref="J139:J140"/>
    <mergeCell ref="F139:F140"/>
    <mergeCell ref="G139:G140"/>
    <mergeCell ref="H139:H140"/>
    <mergeCell ref="I139:I140"/>
    <mergeCell ref="L139:L140"/>
    <mergeCell ref="M139:M140"/>
    <mergeCell ref="N139:N140"/>
    <mergeCell ref="O139:O140"/>
    <mergeCell ref="A4:V4"/>
    <mergeCell ref="A7:V7"/>
    <mergeCell ref="A10:V10"/>
    <mergeCell ref="A5:V5"/>
    <mergeCell ref="A8:V8"/>
    <mergeCell ref="A12:V12"/>
    <mergeCell ref="A13:V13"/>
    <mergeCell ref="A14:V14"/>
    <mergeCell ref="A15:A18"/>
    <mergeCell ref="B15:B18"/>
    <mergeCell ref="C15:C18"/>
    <mergeCell ref="V15:V18"/>
    <mergeCell ref="D15:D18"/>
    <mergeCell ref="E17:J17"/>
    <mergeCell ref="K17:P17"/>
    <mergeCell ref="E15:P16"/>
    <mergeCell ref="Q15:U17"/>
  </mergeCells>
  <conditionalFormatting sqref="B206">
    <cfRule type="cellIs" dxfId="18" priority="80" stopIfTrue="1" operator="equal">
      <formula>0</formula>
    </cfRule>
  </conditionalFormatting>
  <conditionalFormatting sqref="D172 D174 D184 D149 D151 D153 D155 D157 D29:U29 D162 D164 D146 D167 D169 D53 D55 D60 D62 D64 D67 D47 D49 D57 D74 D70 D44:E44 K44">
    <cfRule type="cellIs" dxfId="17" priority="78" operator="notEqual">
      <formula>"нд"</formula>
    </cfRule>
  </conditionalFormatting>
  <conditionalFormatting sqref="E74 E172 E174 E149 E151 E153 E155 E157 E67 E162 E164 E146 E167 E169 E184 E44 E53 E55 E60 E62 E64 E47 E49 E57 E29">
    <cfRule type="cellIs" dxfId="16" priority="16" operator="notEqual">
      <formula>"нд"</formula>
    </cfRule>
  </conditionalFormatting>
  <conditionalFormatting sqref="E74 E172 E174 E149 E151 E153 E155 E157 E184 E162 E164 E146 E167 E169">
    <cfRule type="cellIs" dxfId="15" priority="15" operator="notEqual">
      <formula>"нд"</formula>
    </cfRule>
  </conditionalFormatting>
  <conditionalFormatting sqref="E74 E172 E174 E149 E151 E153 E155 E157 E184 E162 E164 E146 E167 E169">
    <cfRule type="cellIs" dxfId="14" priority="14" operator="notEqual">
      <formula>"нд"</formula>
    </cfRule>
  </conditionalFormatting>
  <conditionalFormatting sqref="E74 E172 E174 E149 E151 E153 E155 E157 E184 E162 E164 E146 E167 E169">
    <cfRule type="cellIs" dxfId="13" priority="13" operator="notEqual">
      <formula>"нд"</formula>
    </cfRule>
  </conditionalFormatting>
  <conditionalFormatting sqref="E74 E172 E174 E149 E151 E153 E155 E157 E184 E162 E164 E146 E167 E169">
    <cfRule type="cellIs" dxfId="12" priority="12" operator="notEqual">
      <formula>"нд"</formula>
    </cfRule>
  </conditionalFormatting>
  <conditionalFormatting sqref="E74 E172 E174 E149 E151 E153 E155 E157 E184 E162 E164 E146 E167 E169">
    <cfRule type="cellIs" dxfId="11" priority="11" operator="notEqual">
      <formula>"нд"</formula>
    </cfRule>
  </conditionalFormatting>
  <conditionalFormatting sqref="E74 E172 E174 E149 E151 E153 E155 E157 E184 E162 E164 E146 E167 E169">
    <cfRule type="cellIs" dxfId="10" priority="10" operator="notEqual">
      <formula>"нд"</formula>
    </cfRule>
  </conditionalFormatting>
  <conditionalFormatting sqref="K74 K172 K174 K149 K151 K153 K155 K157 K67 K162 K164 K146 K167 K169 K184 K44 K53 K55 K60 K62 K64 K47 K49 K57 K29">
    <cfRule type="cellIs" dxfId="9" priority="9" operator="notEqual">
      <formula>"нд"</formula>
    </cfRule>
  </conditionalFormatting>
  <conditionalFormatting sqref="K74 K172 K174 K149 K151 K153 K155 K157 K184 K162 K164 K146 K167 K169">
    <cfRule type="cellIs" dxfId="8" priority="8" operator="notEqual">
      <formula>"нд"</formula>
    </cfRule>
  </conditionalFormatting>
  <conditionalFormatting sqref="K74 K172 K174 K149 K151 K153 K155 K157 K184 K162 K164 K146 K167 K169">
    <cfRule type="cellIs" dxfId="7" priority="7" operator="notEqual">
      <formula>"нд"</formula>
    </cfRule>
  </conditionalFormatting>
  <conditionalFormatting sqref="K74 K172 K174 K149 K151 K153 K155 K157 K184 K162 K164 K146 K167 K169">
    <cfRule type="cellIs" dxfId="6" priority="6" operator="notEqual">
      <formula>"нд"</formula>
    </cfRule>
  </conditionalFormatting>
  <conditionalFormatting sqref="K74 K172 K174 K149 K151 K153 K155 K157 K184 K162 K164 K146 K167 K169">
    <cfRule type="cellIs" dxfId="5" priority="5" operator="notEqual">
      <formula>"нд"</formula>
    </cfRule>
  </conditionalFormatting>
  <conditionalFormatting sqref="K74 K172 K174 K149 K151 K153 K155 K157 K184 K162 K164 K146 K167 K169">
    <cfRule type="cellIs" dxfId="4" priority="4" operator="notEqual">
      <formula>"нд"</formula>
    </cfRule>
  </conditionalFormatting>
  <conditionalFormatting sqref="K74 K172 K174 K149 K151 K153 K155 K157 K184 K162 K164 K146 K167 K169">
    <cfRule type="cellIs" dxfId="3" priority="3" operator="notEqual">
      <formula>"нд"</formula>
    </cfRule>
  </conditionalFormatting>
  <conditionalFormatting sqref="V29">
    <cfRule type="cellIs" dxfId="2" priority="2" operator="notEqual">
      <formula>"нд"</formula>
    </cfRule>
  </conditionalFormatting>
  <conditionalFormatting sqref="V29">
    <cfRule type="cellIs" dxfId="1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0" fitToHeight="0" orientation="landscape" r:id="rId2"/>
  <headerFooter alignWithMargins="0"/>
  <rowBreaks count="1" manualBreakCount="1">
    <brk id="3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2018-06-19T11:44:26Z</cp:lastPrinted>
  <dcterms:created xsi:type="dcterms:W3CDTF">2009-07-27T10:10:26Z</dcterms:created>
  <dcterms:modified xsi:type="dcterms:W3CDTF">2021-03-02T07:17:37Z</dcterms:modified>
</cp:coreProperties>
</file>