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795" yWindow="2760" windowWidth="15600" windowHeight="9900" tabRatio="631" activeTab="19"/>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s>
  <definedNames>
    <definedName name="_xlnm.Print_Titles" localSheetId="0">'1'!$19:$23</definedName>
    <definedName name="_xlnm.Print_Titles" localSheetId="11">'11.2'!$17:$17</definedName>
    <definedName name="_xlnm.Print_Titles" localSheetId="12">'11.3'!$14:$14</definedName>
    <definedName name="_xlnm.Print_Area" localSheetId="0">'1'!$B$1:$V$66</definedName>
    <definedName name="_xlnm.Print_Area" localSheetId="9">'10'!$A$1:$R$13</definedName>
    <definedName name="_xlnm.Print_Area" localSheetId="10">'11.1'!$A$1:$AH$17</definedName>
    <definedName name="_xlnm.Print_Area" localSheetId="11">'11.2'!$A$5:$O$162</definedName>
    <definedName name="_xlnm.Print_Area" localSheetId="12">'11.3'!$A$5:$I$37</definedName>
    <definedName name="_xlnm.Print_Area" localSheetId="13">'12'!$A$1:$AE$58</definedName>
    <definedName name="_xlnm.Print_Area" localSheetId="14">'13'!$A$1:$K$294</definedName>
    <definedName name="_xlnm.Print_Area" localSheetId="15">'14'!$A$1:$S$57</definedName>
    <definedName name="_xlnm.Print_Area" localSheetId="16">'15'!$A$1:$Y$15</definedName>
    <definedName name="_xlnm.Print_Area" localSheetId="17">'16'!$A$1:$X$15</definedName>
    <definedName name="_xlnm.Print_Area" localSheetId="18">'17'!$A$1:$J$18</definedName>
    <definedName name="_xlnm.Print_Area" localSheetId="19">'18'!$A$1:$F$17</definedName>
    <definedName name="_xlnm.Print_Area" localSheetId="1">'2'!$A$1:$BW$66</definedName>
    <definedName name="_xlnm.Print_Area" localSheetId="3">'4'!$A$1:$BW$60</definedName>
    <definedName name="_xlnm.Print_Area" localSheetId="4">'5'!$A$1:$AL$62</definedName>
    <definedName name="_xlnm.Print_Area" localSheetId="5">'6'!$A$1:$AZ$63</definedName>
    <definedName name="_xlnm.Print_Area" localSheetId="6">'7'!$A$1:$CJ$61</definedName>
    <definedName name="_xlnm.Print_Area" localSheetId="7">'8'!$A$1:$AC$16</definedName>
    <definedName name="_xlnm.Print_Area" localSheetId="8">'9'!$A$1:$K$62</definedName>
  </definedNames>
  <calcPr fullCalcOnLoad="1"/>
</workbook>
</file>

<file path=xl/sharedStrings.xml><?xml version="1.0" encoding="utf-8"?>
<sst xmlns="http://schemas.openxmlformats.org/spreadsheetml/2006/main" count="5000" uniqueCount="825">
  <si>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</si>
  <si>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</si>
  <si>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</si>
  <si>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</si>
  <si>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</si>
  <si>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</si>
  <si>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</si>
  <si>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</si>
  <si>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</si>
  <si>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</si>
  <si>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</si>
  <si>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</si>
  <si>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</si>
  <si>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</si>
  <si>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</si>
  <si>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</si>
  <si>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</si>
  <si>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</si>
  <si>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</si>
  <si>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</si>
  <si>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</si>
  <si>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</si>
  <si>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</si>
  <si>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</si>
  <si>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</si>
  <si>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</si>
  <si>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</si>
  <si>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</si>
  <si>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</si>
  <si>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</si>
  <si>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</si>
  <si>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</si>
  <si>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</si>
  <si>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</si>
  <si>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</si>
  <si>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</si>
  <si>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Год N</t>
  </si>
  <si>
    <t>Год N+1</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</si>
  <si>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</si>
  <si>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</si>
  <si>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</si>
  <si>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</si>
  <si>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</si>
  <si>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</si>
  <si>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</si>
  <si>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</si>
  <si>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</si>
  <si>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</si>
  <si>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</si>
  <si>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</si>
  <si>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</si>
  <si>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</si>
  <si>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</si>
  <si>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</si>
  <si>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</si>
  <si>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</si>
  <si>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</si>
  <si>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</si>
  <si>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</si>
  <si>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</si>
  <si>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</si>
  <si>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</si>
  <si>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</si>
  <si>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</si>
  <si>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</si>
  <si>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</si>
  <si>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</si>
  <si>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</si>
  <si>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</si>
  <si>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</si>
  <si>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</si>
  <si>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</si>
  <si>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</si>
  <si>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</si>
  <si>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</si>
  <si>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</si>
  <si>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</si>
  <si>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</si>
  <si>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</si>
  <si>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</si>
  <si>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</si>
  <si>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</si>
  <si>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</si>
  <si>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</si>
  <si>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</si>
  <si>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</si>
  <si>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</si>
  <si>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</si>
  <si>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</si>
  <si>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</si>
  <si>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</si>
  <si>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</si>
  <si>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</si>
  <si>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</si>
  <si>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</si>
  <si>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год N+1</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</si>
  <si>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</si>
  <si>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</si>
  <si>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</si>
  <si>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</si>
  <si>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</si>
  <si>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</si>
  <si>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</si>
  <si>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</si>
  <si>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</si>
  <si>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</si>
  <si>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</si>
  <si>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</si>
  <si>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</si>
  <si>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</si>
  <si>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</si>
  <si>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</si>
  <si>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</si>
  <si>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</si>
  <si>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</si>
  <si>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</si>
  <si>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</si>
  <si>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5.3</t>
  </si>
  <si>
    <t>5.4</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</si>
  <si>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</si>
  <si>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</si>
  <si>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</si>
  <si>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</si>
  <si>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</si>
  <si>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</si>
  <si>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</si>
  <si>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</si>
  <si>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</si>
  <si>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</si>
  <si>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</si>
  <si>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</si>
  <si>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</si>
  <si>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</si>
  <si>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</si>
  <si>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</si>
  <si>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</si>
  <si>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</si>
  <si>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</si>
  <si>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</si>
  <si>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</si>
  <si>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</si>
  <si>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</si>
  <si>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</si>
  <si>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</si>
  <si>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</si>
  <si>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</si>
  <si>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</si>
  <si>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</si>
  <si>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</si>
  <si>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</si>
  <si>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</si>
  <si>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</si>
  <si>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</si>
  <si>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</si>
  <si>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</si>
  <si>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</si>
  <si>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</si>
  <si>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</si>
  <si>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</si>
  <si>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</si>
  <si>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</si>
  <si>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</si>
  <si>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4. …</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</si>
  <si>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</si>
  <si>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</si>
  <si>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</si>
  <si>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</si>
  <si>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</si>
  <si>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</si>
  <si>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</si>
  <si>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</si>
  <si>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</si>
  <si>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</si>
  <si>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</si>
  <si>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</si>
  <si>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</si>
  <si>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</si>
  <si>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</si>
  <si>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</si>
  <si>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</si>
  <si>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</si>
  <si>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</si>
  <si>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</si>
  <si>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</si>
  <si>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</si>
  <si>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</si>
  <si>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</si>
  <si>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</si>
  <si>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</si>
  <si>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</si>
  <si>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</si>
  <si>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</si>
  <si>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</si>
  <si>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</si>
  <si>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</si>
  <si>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</si>
  <si>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</si>
  <si>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</si>
  <si>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</si>
  <si>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</si>
  <si>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</si>
  <si>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</si>
  <si>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</si>
  <si>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</si>
  <si>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</si>
  <si>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</si>
  <si>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</si>
  <si>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</si>
  <si>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</si>
  <si>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</si>
  <si>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</si>
  <si>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</si>
  <si>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</si>
  <si>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</si>
  <si>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</si>
  <si>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</si>
  <si>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</si>
  <si>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</si>
  <si>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</si>
  <si>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</si>
  <si>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</si>
  <si>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</si>
  <si>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</si>
  <si>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</si>
  <si>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</si>
  <si>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</si>
  <si>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</si>
  <si>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</si>
  <si>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</si>
  <si>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</si>
  <si>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</si>
  <si>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</si>
  <si>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</si>
  <si>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</si>
  <si>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</si>
  <si>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</si>
  <si>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</si>
  <si>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</si>
  <si>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</si>
  <si>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</si>
  <si>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</si>
  <si>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</si>
  <si>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</si>
  <si>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</si>
  <si>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</si>
  <si>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</si>
  <si>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</si>
  <si>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</si>
  <si>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</si>
  <si>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</si>
  <si>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</si>
  <si>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</si>
  <si>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</si>
  <si>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</si>
  <si>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</si>
  <si>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</si>
  <si>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</si>
  <si>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</si>
  <si>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</si>
  <si>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</si>
  <si>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</si>
  <si>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</si>
  <si>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</si>
  <si>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</si>
  <si>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</si>
  <si>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</si>
  <si>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</si>
  <si>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</si>
  <si>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</si>
  <si>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</si>
  <si>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</si>
  <si>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</si>
  <si>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</si>
  <si>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</si>
  <si>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</si>
  <si>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</si>
  <si>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</si>
  <si>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</si>
  <si>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</si>
  <si>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</si>
  <si>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</si>
  <si>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</si>
  <si>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</si>
  <si>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</si>
  <si>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</si>
  <si>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</si>
  <si>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</si>
  <si>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</si>
  <si>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</si>
  <si>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</si>
  <si>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</si>
  <si>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</si>
  <si>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</si>
  <si>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</si>
  <si>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</si>
  <si>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</si>
  <si>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</si>
  <si>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Наименование показателя энергетической эффективности, единицы измерения</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</si>
  <si>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</si>
  <si>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</si>
  <si>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</si>
  <si>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4.1. …</t>
  </si>
  <si>
    <t>4.2. …</t>
  </si>
  <si>
    <t>Значения целевых показателей, годы</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</si>
  <si>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</si>
  <si>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</si>
  <si>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</si>
  <si>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</si>
  <si>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</si>
  <si>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</si>
  <si>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</si>
  <si>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</si>
  <si>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</si>
  <si>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</si>
  <si>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</si>
  <si>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</si>
  <si>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</si>
  <si>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</si>
  <si>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</si>
  <si>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</si>
  <si>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</si>
  <si>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</si>
  <si>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</si>
  <si>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</si>
  <si>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</si>
  <si>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</si>
  <si>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</si>
  <si>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</si>
  <si>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</si>
  <si>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</si>
  <si>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</si>
  <si>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</si>
  <si>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</si>
  <si>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</si>
  <si>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</si>
  <si>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</si>
  <si>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</si>
  <si>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</si>
  <si>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</si>
  <si>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</si>
  <si>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</si>
  <si>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</si>
  <si>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</si>
  <si>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</si>
  <si>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</si>
  <si>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</si>
  <si>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</si>
  <si>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</si>
  <si>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</si>
  <si>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</si>
  <si>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</si>
  <si>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</si>
  <si>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</si>
  <si>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</si>
  <si>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</si>
  <si>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</si>
  <si>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</si>
  <si>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</si>
  <si>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</si>
  <si>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</si>
  <si>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</si>
  <si>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</si>
  <si>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</si>
  <si>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</si>
  <si>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</si>
  <si>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</si>
  <si>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</si>
  <si>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</si>
  <si>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</si>
  <si>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</si>
  <si>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</si>
  <si>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</si>
  <si>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</si>
  <si>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</si>
  <si>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</si>
  <si>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</si>
  <si>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</si>
  <si>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</si>
  <si>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</si>
  <si>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</si>
  <si>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</si>
  <si>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</si>
  <si>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</si>
  <si>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</si>
  <si>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</si>
  <si>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</si>
  <si>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</si>
  <si>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</si>
  <si>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</si>
  <si>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 xml:space="preserve">План </t>
  </si>
  <si>
    <t>План 
на 01.01.года (N-1)</t>
  </si>
  <si>
    <t>План 
на 01.01.года X</t>
  </si>
  <si>
    <t>Факт 
(Предложение по корректировке плана)</t>
  </si>
  <si>
    <t xml:space="preserve">Факт 
(Предложение по корректировке утвержденного плана) </t>
  </si>
  <si>
    <t>Итого за период реализации инвестиционной программы
(с учетом предложений по корректировке утвержденного плана)</t>
  </si>
  <si>
    <t>Предложение по корректировке утвержденного плана на 01.01.года X</t>
  </si>
  <si>
    <t>План на 01.01.года (N-1)</t>
  </si>
  <si>
    <t xml:space="preserve">Фактический объем освоения капитальных вложений на 01.01.года 
(N-1), млн рублей 
(без НДС) </t>
  </si>
  <si>
    <t>Факт (Предложение по корректировке утвержденного плана)</t>
  </si>
  <si>
    <t>Финансирование капитальных вложений 
года (N-1) в прогнозных ценах, млн рублей (с НДС)</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</si>
  <si>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</si>
  <si>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</si>
  <si>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</si>
  <si>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</si>
  <si>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</si>
  <si>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</si>
  <si>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</si>
  <si>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</si>
  <si>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</si>
  <si>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</si>
  <si>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</si>
  <si>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</si>
  <si>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</si>
  <si>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</si>
  <si>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</si>
  <si>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</si>
  <si>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</si>
  <si>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</si>
  <si>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</si>
  <si>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</si>
  <si>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</si>
  <si>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</si>
  <si>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</si>
  <si>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</si>
  <si>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</si>
  <si>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</si>
  <si>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</si>
  <si>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</si>
  <si>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</si>
  <si>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</si>
  <si>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</si>
  <si>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</si>
  <si>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</si>
  <si>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</si>
  <si>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</si>
  <si>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</si>
  <si>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</si>
  <si>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</si>
  <si>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</si>
  <si>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</si>
  <si>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</si>
  <si>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</si>
  <si>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</si>
  <si>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</si>
  <si>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</si>
  <si>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</si>
  <si>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</si>
  <si>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</si>
  <si>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</si>
  <si>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</si>
  <si>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</si>
  <si>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</si>
  <si>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</si>
  <si>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</si>
  <si>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</si>
  <si>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</si>
  <si>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</si>
  <si>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</si>
  <si>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</si>
  <si>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</si>
  <si>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</si>
  <si>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</si>
  <si>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</si>
  <si>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</si>
  <si>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</si>
  <si>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</si>
  <si>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</si>
  <si>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</si>
  <si>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</si>
  <si>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</si>
  <si>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</si>
  <si>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</si>
  <si>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</si>
  <si>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</si>
  <si>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</si>
  <si>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</si>
  <si>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</si>
  <si>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</si>
  <si>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(N-1)</t>
  </si>
  <si>
    <t>Ввод объектов инвестиционной деятельности (мощностей) в эксплуатацию в год (N-1)</t>
  </si>
  <si>
    <t>в базисном уровне цен, млн рублей 
(с НДС)</t>
  </si>
  <si>
    <t>Приложение  № 18</t>
  </si>
  <si>
    <t>Приложение  № 19</t>
  </si>
  <si>
    <t xml:space="preserve">                                                                                                                                                             реквизиты решения органа исполнительной власти, утвердившего инвестиционную программу</t>
  </si>
  <si>
    <r>
      <t>Срок ввода объекта в эксплуатацию, предусмотренный схемой и программой развития электроэнергетики субъекта Российской Федерации, утвержденные в год (X-1)</t>
    </r>
    <r>
      <rPr>
        <vertAlign val="superscript"/>
        <sz val="11"/>
        <rFont val="Times New Roman"/>
        <family val="1"/>
      </rPr>
      <t>1)</t>
    </r>
    <r>
      <rPr>
        <sz val="11"/>
        <rFont val="Times New Roman"/>
        <family val="1"/>
      </rPr>
      <t xml:space="preserve"> 
(схемой теплоснабжения поселения (городского округа), утвержденной органом местного самоуправления), год</t>
    </r>
  </si>
  <si>
    <r>
      <rPr>
        <vertAlign val="superscript"/>
        <sz val="12"/>
        <rFont val="Times New Roman"/>
        <family val="1"/>
      </rPr>
      <t>1)</t>
    </r>
    <r>
      <rPr>
        <sz val="12"/>
        <rFont val="Times New Roman"/>
        <family val="1"/>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</si>
  <si>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</si>
  <si>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r>
      <t>План 
на 01.01.года X</t>
    </r>
    <r>
      <rPr>
        <vertAlign val="superscript"/>
        <sz val="12"/>
        <rFont val="Times New Roman"/>
        <family val="1"/>
      </rPr>
      <t>4)</t>
    </r>
  </si>
  <si>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</si>
  <si>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</si>
  <si>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</si>
  <si>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</si>
  <si>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</si>
  <si>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Фактический объем финансирования на 01.01.года 
(N-1)</t>
    </r>
    <r>
      <rPr>
        <vertAlign val="superscript"/>
        <sz val="12"/>
        <rFont val="Times New Roman"/>
        <family val="1"/>
      </rPr>
      <t>3)</t>
    </r>
    <r>
      <rPr>
        <sz val="12"/>
        <rFont val="Times New Roman"/>
        <family val="1"/>
      </rPr>
      <t xml:space="preserve">, млн рублей 
(с НДС) </t>
    </r>
  </si>
  <si>
    <r>
      <t>Факт 
(Предложение по корректировке утвержденного плана)</t>
    </r>
    <r>
      <rPr>
        <vertAlign val="superscript"/>
        <sz val="12"/>
        <rFont val="Times New Roman"/>
        <family val="1"/>
      </rPr>
      <t>1)</t>
    </r>
  </si>
  <si>
    <r>
      <t>План (Утвержденный план)</t>
    </r>
    <r>
      <rPr>
        <vertAlign val="superscript"/>
        <sz val="12"/>
        <rFont val="Times New Roman"/>
        <family val="1"/>
      </rPr>
      <t>2)</t>
    </r>
    <r>
      <rPr>
        <sz val="12"/>
        <rFont val="Times New Roman"/>
        <family val="1"/>
      </rPr>
      <t xml:space="preserve"> 
года N</t>
    </r>
    <r>
      <rPr>
        <vertAlign val="superscript"/>
        <sz val="12"/>
        <rFont val="Times New Roman"/>
        <family val="1"/>
      </rPr>
      <t>3)</t>
    </r>
  </si>
  <si>
    <r>
      <t>Факт 
(Предложение по корректировке утвержденного плана)</t>
    </r>
    <r>
      <rPr>
        <vertAlign val="superscript"/>
        <sz val="12"/>
        <rFont val="Times New Roman"/>
        <family val="1"/>
      </rPr>
      <t xml:space="preserve">1) </t>
    </r>
    <r>
      <rPr>
        <sz val="12"/>
        <rFont val="Times New Roman"/>
        <family val="1"/>
      </rPr>
      <t xml:space="preserve">
года N</t>
    </r>
  </si>
  <si>
    <r>
      <t>План (Утвержденный план)</t>
    </r>
    <r>
      <rPr>
        <vertAlign val="superscript"/>
        <sz val="12"/>
        <rFont val="Times New Roman"/>
        <family val="1"/>
      </rPr>
      <t xml:space="preserve">2)  </t>
    </r>
    <r>
      <rPr>
        <sz val="12"/>
        <rFont val="Times New Roman"/>
        <family val="1"/>
      </rPr>
      <t xml:space="preserve">
года (N+1)</t>
    </r>
    <r>
      <rPr>
        <vertAlign val="superscript"/>
        <sz val="12"/>
        <rFont val="Times New Roman"/>
        <family val="1"/>
      </rPr>
      <t>3)</t>
    </r>
  </si>
  <si>
    <r>
      <t>Факт 
(Предложение по корректировке утвержденного плана)</t>
    </r>
    <r>
      <rPr>
        <vertAlign val="superscript"/>
        <sz val="12"/>
        <rFont val="Times New Roman"/>
        <family val="1"/>
      </rPr>
      <t xml:space="preserve">1) </t>
    </r>
    <r>
      <rPr>
        <sz val="12"/>
        <rFont val="Times New Roman"/>
        <family val="1"/>
      </rPr>
      <t xml:space="preserve">
года (N+1)</t>
    </r>
  </si>
  <si>
    <r>
      <t>План (Утвержденный план)</t>
    </r>
    <r>
      <rPr>
        <vertAlign val="superscript"/>
        <sz val="12"/>
        <rFont val="Times New Roman"/>
        <family val="1"/>
      </rPr>
      <t xml:space="preserve">2)  </t>
    </r>
    <r>
      <rPr>
        <sz val="12"/>
        <rFont val="Times New Roman"/>
        <family val="1"/>
      </rPr>
      <t xml:space="preserve">
года (N+2)</t>
    </r>
    <r>
      <rPr>
        <vertAlign val="superscript"/>
        <sz val="12"/>
        <rFont val="Times New Roman"/>
        <family val="1"/>
      </rPr>
      <t>3)</t>
    </r>
  </si>
  <si>
    <r>
      <t>Факт 
(Предложение по корректировке утвержденного плана)</t>
    </r>
    <r>
      <rPr>
        <vertAlign val="superscript"/>
        <sz val="12"/>
        <rFont val="Times New Roman"/>
        <family val="1"/>
      </rPr>
      <t xml:space="preserve">1) </t>
    </r>
    <r>
      <rPr>
        <sz val="12"/>
        <rFont val="Times New Roman"/>
        <family val="1"/>
      </rPr>
      <t xml:space="preserve">
года (N+2)</t>
    </r>
  </si>
  <si>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rPr>
      <t xml:space="preserve"> </t>
    </r>
    <r>
      <rPr>
        <sz val="12"/>
        <rFont val="Times New Roman"/>
        <family val="1"/>
      </rPr>
      <t>в базисном уровне цен, млн рублей (без НДС)</t>
    </r>
  </si>
  <si>
    <t>Освоение капитальных вложений в прогнозных ценах соответствующих лет, млн рублей  (без НДС)</t>
  </si>
  <si>
    <r>
      <t>Схема и программа развития электроэнергетики субъекта Российской Федерации, утвержденные в год (X-1)</t>
    </r>
    <r>
      <rPr>
        <vertAlign val="superscript"/>
        <sz val="11"/>
        <rFont val="Times New Roman"/>
        <family val="1"/>
      </rPr>
      <t xml:space="preserve">1) </t>
    </r>
    <r>
      <rPr>
        <sz val="11"/>
        <rFont val="Times New Roman"/>
        <family val="1"/>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</si>
  <si>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</si>
  <si>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</si>
  <si>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</si>
  <si>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</si>
  <si>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</si>
  <si>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</si>
  <si>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</si>
  <si>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</si>
  <si>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</si>
  <si>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r>
    <r>
      <rPr>
        <vertAlign val="superscript"/>
        <sz val="11"/>
        <rFont val="Times New Roman"/>
        <family val="1"/>
      </rPr>
      <t>1)</t>
    </r>
    <r>
      <rPr>
        <sz val="11"/>
        <rFont val="Times New Roman"/>
        <family val="1"/>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</si>
  <si>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</si>
  <si>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Годы</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</si>
  <si>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</si>
  <si>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</si>
  <si>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</si>
  <si>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</si>
  <si>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</si>
  <si>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</si>
  <si>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</si>
  <si>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</si>
  <si>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</si>
  <si>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</si>
  <si>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</si>
  <si>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</si>
  <si>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indexed="8"/>
        <rFont val="Times New Roman"/>
        <family val="1"/>
      </rPr>
      <t>2)</t>
    </r>
  </si>
  <si>
    <r>
      <t>шт.</t>
    </r>
    <r>
      <rPr>
        <vertAlign val="superscript"/>
        <sz val="12"/>
        <color indexed="8"/>
        <rFont val="Times New Roman"/>
        <family val="1"/>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</si>
  <si>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</si>
  <si>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</si>
  <si>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</si>
  <si>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</si>
  <si>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</si>
  <si>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</si>
  <si>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</si>
  <si>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</si>
  <si>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</si>
  <si>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</si>
  <si>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</si>
  <si>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</si>
  <si>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</si>
  <si>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</si>
  <si>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</si>
  <si>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</si>
  <si>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</si>
  <si>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</si>
  <si>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</si>
  <si>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</si>
  <si>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</si>
  <si>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indexed="8"/>
        <rFont val="Times New Roman"/>
        <family val="1"/>
      </rPr>
      <t xml:space="preserve">2) </t>
    </r>
    <r>
      <rPr>
        <sz val="11"/>
        <color indexed="8"/>
        <rFont val="Times New Roman"/>
        <family val="1"/>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</si>
  <si>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</si>
  <si>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</si>
  <si>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</si>
  <si>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</si>
  <si>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</si>
  <si>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</si>
  <si>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</si>
  <si>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</si>
  <si>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</si>
  <si>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</si>
  <si>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</si>
  <si>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</si>
  <si>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</si>
  <si>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</si>
  <si>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</si>
  <si>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</si>
  <si>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</si>
  <si>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</si>
  <si>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</si>
  <si>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</si>
  <si>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</si>
  <si>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</si>
  <si>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</si>
  <si>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</si>
  <si>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</si>
  <si>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</si>
  <si>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</si>
  <si>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</si>
  <si>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</si>
  <si>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</si>
  <si>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</si>
  <si>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</si>
  <si>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</si>
  <si>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</si>
  <si>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</si>
  <si>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</si>
  <si>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</si>
  <si>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</si>
  <si>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</si>
  <si>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</si>
  <si>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</si>
  <si>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</si>
  <si>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</si>
  <si>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</si>
  <si>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</si>
  <si>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</si>
  <si>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</si>
  <si>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</si>
  <si>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</si>
  <si>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</si>
  <si>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</si>
  <si>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</si>
  <si>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</si>
  <si>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</si>
  <si>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</si>
  <si>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</si>
  <si>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</si>
  <si>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</si>
  <si>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</si>
  <si>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</si>
  <si>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</si>
  <si>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</si>
  <si>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</si>
  <si>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</si>
  <si>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</si>
  <si>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indexed="8"/>
        <rFont val="Times New Roman"/>
        <family val="1"/>
      </rPr>
      <t>3+ст.4+ст.5)/3</t>
    </r>
  </si>
  <si>
    <r>
      <t>нд</t>
    </r>
    <r>
      <rPr>
        <vertAlign val="superscript"/>
        <sz val="12"/>
        <color indexed="8"/>
        <rFont val="Times New Roman"/>
        <family val="1"/>
      </rPr>
      <t>3)</t>
    </r>
  </si>
  <si>
    <r>
      <rPr>
        <vertAlign val="superscript"/>
        <sz val="11"/>
        <color indexed="8"/>
        <rFont val="Times New Roman"/>
        <family val="1"/>
      </rPr>
      <t>6)</t>
    </r>
    <r>
      <rPr>
        <sz val="11"/>
        <color indexed="8"/>
        <rFont val="Times New Roman"/>
        <family val="1"/>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</si>
  <si>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indexed="8"/>
        <rFont val="Times New Roman"/>
        <family val="1"/>
      </rPr>
      <t>6)</t>
    </r>
  </si>
  <si>
    <r>
      <t>Год (X-2)</t>
    </r>
    <r>
      <rPr>
        <vertAlign val="superscript"/>
        <sz val="12"/>
        <color indexed="8"/>
        <rFont val="Times New Roman"/>
        <family val="1"/>
      </rPr>
      <t>6)</t>
    </r>
  </si>
  <si>
    <r>
      <t>Год (X-1)</t>
    </r>
    <r>
      <rPr>
        <vertAlign val="superscript"/>
        <sz val="12"/>
        <color indexed="8"/>
        <rFont val="Times New Roman"/>
        <family val="1"/>
      </rPr>
      <t>6)</t>
    </r>
  </si>
  <si>
    <r>
      <t>…</t>
    </r>
    <r>
      <rPr>
        <vertAlign val="superscript"/>
        <sz val="12"/>
        <color indexed="8"/>
        <rFont val="Times New Roman"/>
        <family val="1"/>
      </rPr>
      <t>4)</t>
    </r>
  </si>
  <si>
    <r>
      <rPr>
        <vertAlign val="superscript"/>
        <sz val="11"/>
        <color indexed="8"/>
        <rFont val="Times New Roman"/>
        <family val="1"/>
      </rPr>
      <t>7)</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</si>
  <si>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indexed="8"/>
        <rFont val="Times New Roman"/>
        <family val="1"/>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</si>
  <si>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</si>
  <si>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</si>
  <si>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</si>
  <si>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</si>
  <si>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</si>
  <si>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</si>
  <si>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</si>
  <si>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</si>
  <si>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indexed="8"/>
        <rFont val="Times New Roman"/>
        <family val="1"/>
      </rPr>
      <t>5)</t>
    </r>
  </si>
  <si>
    <r>
      <rPr>
        <vertAlign val="superscript"/>
        <sz val="11"/>
        <color indexed="8"/>
        <rFont val="Times New Roman"/>
        <family val="1"/>
      </rPr>
      <t>5)</t>
    </r>
    <r>
      <rPr>
        <sz val="11"/>
        <color indexed="8"/>
        <rFont val="Times New Roman"/>
        <family val="1"/>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</si>
  <si>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indexed="8"/>
        <rFont val="Times New Roman"/>
        <family val="1"/>
      </rPr>
      <t>4)</t>
    </r>
    <r>
      <rPr>
        <sz val="11"/>
        <color indexed="8"/>
        <rFont val="Times New Roman"/>
        <family val="1"/>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</si>
  <si>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</si>
  <si>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</si>
  <si>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</si>
  <si>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</si>
  <si>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</si>
  <si>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</si>
  <si>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</si>
  <si>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</si>
  <si>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indexed="8"/>
        <rFont val="Times New Roman"/>
        <family val="1"/>
      </rPr>
      <t>6)</t>
    </r>
    <r>
      <rPr>
        <sz val="12"/>
        <color indexed="8"/>
        <rFont val="Times New Roman"/>
        <family val="1"/>
      </rPr>
      <t>, 
тыс. рублей</t>
    </r>
    <r>
      <rPr>
        <vertAlign val="superscript"/>
        <sz val="12"/>
        <color indexed="8"/>
        <rFont val="Times New Roman"/>
        <family val="1"/>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</si>
  <si>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</si>
  <si>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</si>
  <si>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</si>
  <si>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</si>
  <si>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</si>
  <si>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</si>
  <si>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indexed="8"/>
        <rFont val="Times New Roman"/>
        <family val="1"/>
      </rPr>
      <t xml:space="preserve">1) </t>
    </r>
    <r>
      <rPr>
        <sz val="11"/>
        <color indexed="8"/>
        <rFont val="Times New Roman"/>
        <family val="1"/>
      </rPr>
      <t>шт. договоров об осуществлении технологического присоединения к электрическим сетям</t>
    </r>
  </si>
  <si>
    <r>
      <rPr>
        <vertAlign val="superscript"/>
        <sz val="11"/>
        <color indexed="8"/>
        <rFont val="Times New Roman"/>
        <family val="1"/>
      </rPr>
      <t xml:space="preserve">3) </t>
    </r>
    <r>
      <rPr>
        <sz val="11"/>
        <color indexed="8"/>
        <rFont val="Times New Roman"/>
        <family val="1"/>
      </rPr>
      <t>Ячейки, в которых указано слово "нд", заполнению не подлежат</t>
    </r>
  </si>
  <si>
    <r>
      <rPr>
        <vertAlign val="superscript"/>
        <sz val="11"/>
        <color indexed="8"/>
        <rFont val="Times New Roman"/>
        <family val="1"/>
      </rPr>
      <t xml:space="preserve">1) </t>
    </r>
    <r>
      <rPr>
        <sz val="11"/>
        <color indexed="8"/>
        <rFont val="Times New Roman"/>
        <family val="1"/>
      </rPr>
      <t>Определяется как (столбец (ст.)3+ст.4+ст.5)/3</t>
    </r>
  </si>
  <si>
    <r>
      <rPr>
        <vertAlign val="superscript"/>
        <sz val="11"/>
        <color indexed="8"/>
        <rFont val="Times New Roman"/>
        <family val="1"/>
      </rPr>
      <t xml:space="preserve">2) </t>
    </r>
    <r>
      <rPr>
        <sz val="11"/>
        <color indexed="8"/>
        <rFont val="Times New Roman"/>
        <family val="1"/>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</si>
  <si>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rPr>
      <t xml:space="preserve">4) </t>
    </r>
    <r>
      <rPr>
        <sz val="11"/>
        <color indexed="8"/>
        <rFont val="Times New Roman"/>
        <family val="1"/>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</si>
  <si>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rPr>
      <t xml:space="preserve">5) </t>
    </r>
    <r>
      <rPr>
        <sz val="11"/>
        <color indexed="8"/>
        <rFont val="Times New Roman"/>
        <family val="1"/>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</si>
  <si>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</si>
  <si>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</si>
  <si>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</si>
  <si>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</si>
  <si>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</si>
  <si>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</si>
  <si>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</si>
  <si>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</si>
  <si>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</si>
  <si>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Инвестиционная программа акционерного общества "Мурманэнергосбы"</t>
  </si>
  <si>
    <t>Инвестиционная программа акционерного общества "Мурманэнергосбыт"</t>
  </si>
  <si>
    <t>Наименование субъекта Российской Федерации Мурманская область</t>
  </si>
  <si>
    <t>Уровень качества реализуемых товаров (услуг) Показатель уровня качества осуществляемого технологического присоединения к сети</t>
  </si>
  <si>
    <t>Уровень качества реализуемых товаров (услуг) Показатель уровня качества обслуживания потребителей услуг</t>
  </si>
  <si>
    <t>ВСЕГО</t>
  </si>
  <si>
    <t>филиал "Ковдорская электросеть</t>
  </si>
  <si>
    <t>филиал "Заполярная горэлектросеть"</t>
  </si>
  <si>
    <t>Техническое перевооружение и реконструкция, в т.ч.</t>
  </si>
  <si>
    <t>Энергосбережение и повышение энергитической эффективности, в т.ч.</t>
  </si>
  <si>
    <t>Электросетевые объекты, в т.ч.</t>
  </si>
  <si>
    <t>Электрические линии, в т.ч.</t>
  </si>
  <si>
    <t>Подстанции, в т. ч.</t>
  </si>
  <si>
    <t>1.1.1.2.3</t>
  </si>
  <si>
    <t>Уровень входящего напряжения СН2</t>
  </si>
  <si>
    <t>1.1.1.2.3.1.</t>
  </si>
  <si>
    <t>Филиал "Ковдорская электросеть"</t>
  </si>
  <si>
    <t>1.1.1.2.3.2.</t>
  </si>
  <si>
    <t>Филиал "Заполярная горэлектросеть"</t>
  </si>
  <si>
    <t>1.1.1.2.3.2.4.</t>
  </si>
  <si>
    <t>1.7.</t>
  </si>
  <si>
    <t>Прочие производственные и хозяйственные объекты</t>
  </si>
  <si>
    <t>1.7.4.2.</t>
  </si>
  <si>
    <t>Машины и оборудование (кроме подстанций)</t>
  </si>
  <si>
    <t>1.7.4.2.1.</t>
  </si>
  <si>
    <t>Замена оборудования с истёкшим сроком эксплуатации на новое с повышенными эксплуатационнными характеристиками, МВА</t>
  </si>
  <si>
    <t>Сокращение сроков реагирования на нештатные ситуации</t>
  </si>
  <si>
    <t>1.1.1.1.1</t>
  </si>
  <si>
    <t>Воздушные линии, в т.ч.</t>
  </si>
  <si>
    <t>1.1.1.1.1.3.</t>
  </si>
  <si>
    <t>ВЛЭП 1-20 кВ (СН2)</t>
  </si>
  <si>
    <t>1.1.1.1.1.3.1.</t>
  </si>
  <si>
    <t>1.1.1.1.1.3.1.4</t>
  </si>
  <si>
    <t xml:space="preserve">ЯКНО-3, замена на новые </t>
  </si>
  <si>
    <t>1.1.1.1.1.3.1.5</t>
  </si>
  <si>
    <t>ЯКНО-4, замена на новые</t>
  </si>
  <si>
    <t>1.1.1.1.1.3.1.6</t>
  </si>
  <si>
    <t>ЯКНО-5, замена на новые</t>
  </si>
  <si>
    <t>1.1.1.1.1.4</t>
  </si>
  <si>
    <t>ВЛЭП 0,4 кВ (НН) (Замена на СИП)</t>
  </si>
  <si>
    <t>1.1.1.1.1.4.1.</t>
  </si>
  <si>
    <t>1.1.1.1.1.4.1.1.</t>
  </si>
  <si>
    <t xml:space="preserve">ВЛ 0,4 кВ № 1 ТП-44, г. Ковдор ул.Гоголя, ул. Строителей. Замена проводов АС на СИП, замена деревянных опор на металлические </t>
  </si>
  <si>
    <t>КЛЭП 3-10 кВ (СН2)</t>
  </si>
  <si>
    <t>1.1.1.2.3.1.4.</t>
  </si>
  <si>
    <r>
      <rPr>
        <b/>
        <sz val="12"/>
        <color indexed="8"/>
        <rFont val="Times New Roman"/>
        <family val="1"/>
      </rPr>
      <t xml:space="preserve">ТП-53. </t>
    </r>
    <r>
      <rPr>
        <sz val="12"/>
        <color indexed="8"/>
        <rFont val="Times New Roman"/>
        <family val="1"/>
      </rPr>
      <t>Замена силовых трансформаторов ТМ-320/6/0,4 на ТМГ 6/0,4-400 кВА 2 шт.</t>
    </r>
  </si>
  <si>
    <t>1.1.1.2.3.1.11.</t>
  </si>
  <si>
    <r>
      <rPr>
        <b/>
        <sz val="12"/>
        <color indexed="8"/>
        <rFont val="Times New Roman"/>
        <family val="1"/>
      </rPr>
      <t xml:space="preserve">ТП-87. </t>
    </r>
    <r>
      <rPr>
        <sz val="12"/>
        <color indexed="8"/>
        <rFont val="Times New Roman"/>
        <family val="1"/>
      </rPr>
      <t xml:space="preserve">ТМ-250 6/0.4 зав.№ 635489, ввод в эксплуатацию1972г.  - 1 шт,      </t>
    </r>
  </si>
  <si>
    <r>
      <rPr>
        <b/>
        <sz val="12"/>
        <rFont val="Times New Roman"/>
        <family val="1"/>
      </rPr>
      <t>ПС-26 г.Заполярный.</t>
    </r>
    <r>
      <rPr>
        <sz val="12"/>
        <rFont val="Times New Roman"/>
        <family val="1"/>
      </rPr>
      <t xml:space="preserve"> Замена масляных выключателей ВМП-10К на вакуумный ВВ-TEL 4 шт.</t>
    </r>
  </si>
  <si>
    <t>1.1.1.2.3.2.18.</t>
  </si>
  <si>
    <r>
      <rPr>
        <b/>
        <sz val="12"/>
        <rFont val="Times New Roman"/>
        <family val="1"/>
      </rPr>
      <t>ТП-14 г.Заполярный.</t>
    </r>
    <r>
      <rPr>
        <sz val="12"/>
        <rFont val="Times New Roman"/>
        <family val="1"/>
      </rPr>
      <t xml:space="preserve"> Замена силовых трансформаторов на ТМГ 6/0,4-630 кВА 1 шт.</t>
    </r>
  </si>
  <si>
    <t>1.1.1.2.3.2.30.</t>
  </si>
  <si>
    <r>
      <rPr>
        <b/>
        <sz val="12"/>
        <rFont val="Times New Roman"/>
        <family val="1"/>
      </rPr>
      <t>ТП-13 пгт.Никель.</t>
    </r>
    <r>
      <rPr>
        <sz val="12"/>
        <rFont val="Times New Roman"/>
        <family val="1"/>
      </rPr>
      <t xml:space="preserve"> Замена силовых трансформаторов на ТМГ 10/0,4-400 кВА 1 шт.</t>
    </r>
  </si>
  <si>
    <t>1.1.1.2.3.2.31.</t>
  </si>
  <si>
    <r>
      <rPr>
        <b/>
        <sz val="12"/>
        <rFont val="Times New Roman"/>
        <family val="1"/>
      </rPr>
      <t>ТП-24 пгт.Никель.</t>
    </r>
    <r>
      <rPr>
        <sz val="12"/>
        <rFont val="Times New Roman"/>
        <family val="1"/>
      </rPr>
      <t xml:space="preserve"> Замена силовых трансформаторов на ТМГ 10/0,4-400 кВА 1 шт.</t>
    </r>
  </si>
  <si>
    <t>1.7.4.2.1.9.</t>
  </si>
  <si>
    <t>Оборудование для мойки автомобилей</t>
  </si>
  <si>
    <t>Новое строительство, в т.ч.</t>
  </si>
  <si>
    <t>2.1</t>
  </si>
  <si>
    <t>2.1.1</t>
  </si>
  <si>
    <t>2.1.1.1</t>
  </si>
  <si>
    <t>2.1.1.1.2</t>
  </si>
  <si>
    <t>кабельные линии, в т.ч.</t>
  </si>
  <si>
    <t>2.1.1.1.2.3</t>
  </si>
  <si>
    <t>2.1.1.1.2.3.1.</t>
  </si>
  <si>
    <t>2.1.1.1.1.3.1.1</t>
  </si>
  <si>
    <t>Строительство кабельной линии 10 кВ от РП-1 до ТП-65.Прокладка кабельной линии 10 кВ с заменой ячейки  на ТП-65</t>
  </si>
  <si>
    <t>Увеличение трансформаторной мощности для компенсации нагрузочных потерь, МВА</t>
  </si>
  <si>
    <t>Замена оборудования с истёкшим сроком эксплуатации на новое с повышенными эксплуатационнными характеристиками</t>
  </si>
  <si>
    <t xml:space="preserve">      полное наименование субъекта электроэнергетики</t>
  </si>
  <si>
    <t>2018 год</t>
  </si>
  <si>
    <t>2019 год</t>
  </si>
  <si>
    <t>2020 год</t>
  </si>
  <si>
    <t>2021 год</t>
  </si>
  <si>
    <t>2022 год</t>
  </si>
  <si>
    <t>5.6</t>
  </si>
  <si>
    <t>Индексы-дефляторы, предусмотренные прогнозом социально-экономического развития Российской Федерации на среднесрочный период (в %, к предыдущему году)</t>
  </si>
  <si>
    <t>Прогноз индексов дефляторов и индексов цен производителей (ИПЦ) по видам экономической деятельности до 2019 года (базовый вариант от 24.11.2016), строка  "Пр-во,передача и распределение электроэнергии"</t>
  </si>
  <si>
    <t>от «05» 05 2016 г. № 380</t>
  </si>
  <si>
    <t>Показатель средней продолжительности прекращений передачи электрической энергии (Пп)</t>
  </si>
  <si>
    <t>час/точ.присоед.</t>
  </si>
  <si>
    <t>к/ф</t>
  </si>
  <si>
    <t>к/ф сокращения временных интервалов</t>
  </si>
  <si>
    <t xml:space="preserve"> на 2021 год</t>
  </si>
  <si>
    <t>Год раскрытия информации: 2021 год</t>
  </si>
  <si>
    <t>Показатель  протяжённости электросетей   (км)</t>
  </si>
  <si>
    <t>6.3</t>
  </si>
  <si>
    <t>6.4.</t>
  </si>
  <si>
    <t>1.7.5.2.</t>
  </si>
  <si>
    <t>1.7.5.2.3.</t>
  </si>
  <si>
    <t>Экскаватор TEREX TLB-825</t>
  </si>
  <si>
    <t>1.7.5.1.5</t>
  </si>
  <si>
    <t>Передвижная лаборатория высоковольтных испытаний</t>
  </si>
  <si>
    <r>
      <t xml:space="preserve">Год раскрытия информации: </t>
    </r>
    <r>
      <rPr>
        <b/>
        <sz val="12"/>
        <rFont val="Times New Roman"/>
        <family val="1"/>
      </rPr>
      <t>2021 год</t>
    </r>
  </si>
  <si>
    <t>П</t>
  </si>
  <si>
    <t xml:space="preserve">Повышение надёжности  и  качества электроснабжения энергопринимающих устройств потребителей </t>
  </si>
  <si>
    <t>прогноз социально-экономического развития РФ на 2021 год и на плановый период 2018 и 2019 годов Министерства экономического развития РФ от 24.11.2016</t>
  </si>
  <si>
    <t>+</t>
  </si>
  <si>
    <t>ТП-53</t>
  </si>
  <si>
    <t>ТП-87</t>
  </si>
  <si>
    <t>ПС-26 г.Заполярный</t>
  </si>
  <si>
    <t>ТП-14 г.Заполярный</t>
  </si>
  <si>
    <t>ТП-13 пгт.Никель</t>
  </si>
  <si>
    <t>ТП-24 пгт.Никель</t>
  </si>
  <si>
    <t>ЯКНО-3</t>
  </si>
  <si>
    <t>ЯКНО-4</t>
  </si>
  <si>
    <t>ЯКНО-5</t>
  </si>
  <si>
    <r>
      <rPr>
        <b/>
        <sz val="12"/>
        <color indexed="8"/>
        <rFont val="Times New Roman"/>
        <family val="1"/>
      </rPr>
      <t xml:space="preserve">ТП-53. </t>
    </r>
    <r>
      <rPr>
        <sz val="12"/>
        <color indexed="8"/>
        <rFont val="Times New Roman"/>
        <family val="1"/>
      </rPr>
      <t>Замена силовых трансформаторов ТМ-320/6/0,4 на ТМГ 6/0,4-400 кВА 2 шт.</t>
    </r>
  </si>
  <si>
    <r>
      <rPr>
        <b/>
        <sz val="12"/>
        <color indexed="8"/>
        <rFont val="Times New Roman"/>
        <family val="1"/>
      </rPr>
      <t xml:space="preserve">ТП-87. </t>
    </r>
    <r>
      <rPr>
        <sz val="12"/>
        <color indexed="8"/>
        <rFont val="Times New Roman"/>
        <family val="1"/>
      </rPr>
      <t xml:space="preserve">ТМ-250 6/0.4 зав.№ 635489, ввод в эксплуатацию1972г.  - 1 шт,      </t>
    </r>
  </si>
  <si>
    <t>Перечень  показателей  энергетической  эффективности  объектов  приведен  в  соответствии  с</t>
  </si>
  <si>
    <t>Постановлением Комитета по тарифному регулированию Мурманской области от 30.05.2016 № 19/2
"Об утверждении Требований к программам в области энергосбережения и повышения энергетической эффективности организаций, оказывающих услуги по передаче электрической энергии на территории Мурманской области"</t>
  </si>
  <si>
    <t>сметный расчёт</t>
  </si>
  <si>
    <t>коммерческое пердложение</t>
  </si>
  <si>
    <t>от « 05 »  05  2016 г. №  380</t>
  </si>
  <si>
    <t>от « 05  »  05  2016 г. № 380</t>
  </si>
  <si>
    <t xml:space="preserve">
План
</t>
  </si>
  <si>
    <t>Год раскрытия информации: 2021  год</t>
  </si>
  <si>
    <t>Освоение капитальных вложений года  2021 в прогнозных ценах соответствующих лет, млн рублей (без НДС)</t>
  </si>
  <si>
    <t>Год раскрытия информации:  2021 год</t>
  </si>
  <si>
    <t>Принятие основных средств и нематериальных активов к бухгалтерскому учету в год  2021</t>
  </si>
  <si>
    <t>от « 05»  05 2016 г. №380</t>
  </si>
  <si>
    <t>Год раскрытия информации:  2021  год</t>
  </si>
  <si>
    <t>План  принятия основных средств и нематериальных активов к бухгалтерскому учету на год</t>
  </si>
  <si>
    <t xml:space="preserve"> на год  2021</t>
  </si>
  <si>
    <t xml:space="preserve">План
 </t>
  </si>
  <si>
    <t>Приложение  №7</t>
  </si>
  <si>
    <t>Вывод объектов инвестиционной деятельности (мощностей) из эксплуатации в год  2021</t>
  </si>
  <si>
    <t>Год 2022</t>
  </si>
  <si>
    <t>от « 05» 05 2016 г. № 380</t>
  </si>
  <si>
    <t>от « 05 »   05  2016 г. № 380</t>
  </si>
  <si>
    <t>Снижение фактического процента технологического расхода (потерь) электроэнергии по отношению к фактическому проценту технологическогог расхода в предшествующим году реализации программы, достигнутой реализации программы сокращения потерь, %</t>
  </si>
  <si>
    <t>Система учёта электрической энергии</t>
  </si>
  <si>
    <t>Год раскрытия информации:   2021 год</t>
  </si>
  <si>
    <t>от « 05»  05  2016 г. № 380</t>
  </si>
  <si>
    <t>ТП-44</t>
  </si>
  <si>
    <t>Постоянный контроль технического состояния электрооборудования и сетей (ПТЭ п. 1.5.2;1.5.3)</t>
  </si>
  <si>
    <t>Проведение испытаний оборудования подстанций  и РУ напряжением до 35 кВ, силовых эл.кабелей</t>
  </si>
  <si>
    <t>Обслуживание и ремонт линий электропередачи (СО 153-34.10 101.2003)</t>
  </si>
  <si>
    <t>от « 05 »  05  2016 г. №380</t>
  </si>
  <si>
    <t>Приложение  №1</t>
  </si>
  <si>
    <t>Заместитель главного инженера   
по электрообеспечению</t>
  </si>
  <si>
    <t>А. Е Кобытев</t>
  </si>
  <si>
    <t>Факт 
(Предложение по корректировке  плана)</t>
  </si>
  <si>
    <t>Краткое обоснование корректировки  плана</t>
  </si>
  <si>
    <t>Предложение по корректировке   плана</t>
  </si>
  <si>
    <t>Предложение по корректировке  плана 
на 01.01.года X</t>
  </si>
  <si>
    <t>Итого за период реализации инвестиционной программы
(предложение по корректировке  плана)</t>
  </si>
  <si>
    <t>Предложение по корректировке  плана</t>
  </si>
  <si>
    <t xml:space="preserve">Факт 
(Предложение по корректировке  плана) </t>
  </si>
  <si>
    <t>План
( план)</t>
  </si>
  <si>
    <t>Итого план ( план) 
за год</t>
  </si>
  <si>
    <t>УТВЕРЖДАЮ</t>
  </si>
  <si>
    <t>Генеральный директор
акционерного общества 
"Мурманэнергосбыт"</t>
  </si>
  <si>
    <t>____________________А.Ю.Филиппов</t>
  </si>
  <si>
    <t>"_______"     ______________ 2017г.</t>
  </si>
  <si>
    <t>М.П.</t>
  </si>
  <si>
    <t>А. Е. Кобытев</t>
  </si>
  <si>
    <t>от «05» 05 2016 г. №380</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</si>
</sst>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0\ "/>
    <numFmt numFmtId="173" formatCode="_-* #,##0.00\ _р_._-;\-* #,##0.00\ _р_._-;_-* &quot;-&quot;??\ _р_._-;_-@_-"/>
    <numFmt numFmtId="174" formatCode="0.000"/>
    <numFmt numFmtId="175" formatCode="_-* #,##0.000_р_._-;\-* #,##0.000_р_._-;_-* &quot;-&quot;???_р_._-;_-@_-"/>
    <numFmt numFmtId="176" formatCode="0.0"/>
    <numFmt numFmtId="177" formatCode="_-* #,##0.0000_р_._-;\-* #,##0.0000_р_._-;_-* &quot;-&quot;???_р_._-;_-@_-"/>
    <numFmt numFmtId="178" formatCode="_-* #,##0.00000_р_._-;\-* #,##0.00000_р_._-;_-* &quot;-&quot;???_р_._-;_-@_-"/>
    <numFmt numFmtId="179" formatCode="_-* #,##0.000000_р_._-;\-* #,##0.000000_р_._-;_-* &quot;-&quot;???_р_._-;_-@_-"/>
    <numFmt numFmtId="180" formatCode="0.0000000"/>
    <numFmt numFmtId="181" formatCode="0.000000"/>
    <numFmt numFmtId="182" formatCode="0.00000"/>
    <numFmt numFmtId="183" formatCode="0.0000"/>
    <numFmt numFmtId="184" formatCode="#,##0.0"/>
    <numFmt numFmtId="185" formatCode="\ #,##0.00&quot;    &quot;;\-#,##0.00&quot;    &quot;;&quot; -    &quot;;@\ "/>
  </numFmts>
  <fonts count="84">
    <font>
      <sz val="12"/>
      <name val="Times New Roman"/>
      <family val="0"/>
    </font>
    <font>
      <sz val="11"/>
      <color indexed="8"/>
      <name val="Calibri"/>
      <family val="2"/>
    </font>
    <font>
      <b/>
      <sz val="12"/>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Arial Cyr"/>
      <family val="0"/>
    </font>
    <font>
      <sz val="11"/>
      <color indexed="8"/>
      <name val="Times New Roman"/>
      <family val="1"/>
    </font>
    <font>
      <sz val="12"/>
      <color indexed="8"/>
      <name val="Times New Roman"/>
      <family val="1"/>
    </font>
    <font>
      <sz val="10"/>
      <name val="Arial"/>
      <family val="2"/>
    </font>
    <font>
      <sz val="14"/>
      <name val="Times New Roman"/>
      <family val="1"/>
    </font>
    <font>
      <b/>
      <sz val="14"/>
      <name val="Times New Roman"/>
      <family val="1"/>
    </font>
    <font>
      <sz val="13"/>
      <name val="Times New Roman"/>
      <family val="1"/>
    </font>
    <font>
      <sz val="11"/>
      <name val="Times New Roman"/>
      <family val="1"/>
    </font>
    <font>
      <sz val="12"/>
      <name val="Arial"/>
      <family val="2"/>
    </font>
    <font>
      <i/>
      <sz val="11"/>
      <name val="Calibri"/>
      <family val="2"/>
    </font>
    <font>
      <sz val="11"/>
      <name val="Calibri"/>
      <family val="2"/>
    </font>
    <font>
      <b/>
      <i/>
      <sz val="11"/>
      <name val="Calibri"/>
      <family val="2"/>
    </font>
    <font>
      <b/>
      <sz val="11"/>
      <name val="Calibri"/>
      <family val="2"/>
    </font>
    <font>
      <sz val="10"/>
      <name val="Helv"/>
      <family val="0"/>
    </font>
    <font>
      <vertAlign val="superscript"/>
      <sz val="12"/>
      <name val="Times New Roman"/>
      <family val="1"/>
    </font>
    <font>
      <vertAlign val="superscript"/>
      <sz val="11"/>
      <name val="Times New Roman"/>
      <family val="1"/>
    </font>
    <font>
      <vertAlign val="superscript"/>
      <sz val="11"/>
      <color indexed="8"/>
      <name val="Times New Roman"/>
      <family val="1"/>
    </font>
    <font>
      <vertAlign val="superscript"/>
      <sz val="12"/>
      <color indexed="8"/>
      <name val="Times New Roman"/>
      <family val="1"/>
    </font>
    <font>
      <sz val="10"/>
      <name val="Times New Roman"/>
      <family val="1"/>
    </font>
    <font>
      <b/>
      <sz val="12"/>
      <color indexed="8"/>
      <name val="Times New Roman"/>
      <family val="1"/>
    </font>
    <font>
      <sz val="9"/>
      <name val="Times New Roman"/>
      <family val="1"/>
    </font>
    <font>
      <sz val="14"/>
      <color indexed="8"/>
      <name val="Times New Roman"/>
      <family val="1"/>
    </font>
    <font>
      <b/>
      <sz val="14"/>
      <color indexed="8"/>
      <name val="Times New Roman"/>
      <family val="1"/>
    </font>
    <font>
      <sz val="11"/>
      <color indexed="8"/>
      <name val="SimSun"/>
      <family val="2"/>
    </font>
    <font>
      <b/>
      <sz val="13"/>
      <color indexed="8"/>
      <name val="Times New Roman"/>
      <family val="1"/>
    </font>
    <font>
      <sz val="12"/>
      <color indexed="8"/>
      <name val="Calibri"/>
      <family val="2"/>
    </font>
    <font>
      <sz val="12"/>
      <color indexed="8"/>
      <name val="Arial"/>
      <family val="2"/>
    </font>
    <font>
      <b/>
      <sz val="12"/>
      <color indexed="8"/>
      <name val="Arial"/>
      <family val="2"/>
    </font>
    <font>
      <sz val="9"/>
      <color indexed="8"/>
      <name val="Arial"/>
      <family val="2"/>
    </font>
    <font>
      <b/>
      <sz val="11"/>
      <color indexed="8"/>
      <name val="Times New Roman"/>
      <family val="1"/>
    </font>
    <font>
      <b/>
      <i/>
      <sz val="11"/>
      <color indexed="8"/>
      <name val="Calibri"/>
      <family val="2"/>
    </font>
    <font>
      <sz val="12"/>
      <color indexed="36"/>
      <name val="Times New Roman"/>
      <family val="1"/>
    </font>
    <font>
      <sz val="12"/>
      <color indexed="18"/>
      <name val="Times New Roman"/>
      <family val="1"/>
    </font>
    <font>
      <b/>
      <sz val="12"/>
      <color indexed="10"/>
      <name val="Times New Roman"/>
      <family val="1"/>
    </font>
    <font>
      <sz val="12"/>
      <color indexed="10"/>
      <name val="Times New Roman"/>
      <family val="1"/>
    </font>
    <font>
      <sz val="10"/>
      <color indexed="8"/>
      <name val="Arial"/>
      <family val="2"/>
    </font>
    <font>
      <sz val="10"/>
      <color indexed="8"/>
      <name val="Times New Roman"/>
      <family val="1"/>
    </font>
    <font>
      <b/>
      <sz val="11"/>
      <color indexed="8"/>
      <name val="Arial"/>
      <family val="2"/>
    </font>
    <font>
      <sz val="11"/>
      <color rgb="FF000000"/>
      <name val="SimSun"/>
      <family val="2"/>
    </font>
    <font>
      <sz val="11"/>
      <color theme="1"/>
      <name val="Calibri"/>
      <family val="2"/>
    </font>
    <font>
      <sz val="11"/>
      <color theme="1"/>
      <name val="Times New Roman"/>
      <family val="1"/>
    </font>
    <font>
      <b/>
      <sz val="13"/>
      <color theme="1"/>
      <name val="Times New Roman"/>
      <family val="1"/>
    </font>
    <font>
      <b/>
      <sz val="12"/>
      <color rgb="FF000000"/>
      <name val="Times New Roman"/>
      <family val="1"/>
    </font>
    <font>
      <sz val="12"/>
      <color rgb="FF000000"/>
      <name val="Calibri"/>
      <family val="2"/>
    </font>
    <font>
      <sz val="12"/>
      <color theme="1"/>
      <name val="Times New Roman"/>
      <family val="1"/>
    </font>
    <font>
      <sz val="12"/>
      <color theme="1"/>
      <name val="Arial"/>
      <family val="2"/>
    </font>
    <font>
      <b/>
      <sz val="12"/>
      <color theme="1"/>
      <name val="Arial"/>
      <family val="2"/>
    </font>
    <font>
      <sz val="9"/>
      <color theme="1"/>
      <name val="Arial"/>
      <family val="2"/>
    </font>
    <font>
      <b/>
      <sz val="11"/>
      <color theme="1"/>
      <name val="Times New Roman"/>
      <family val="1"/>
    </font>
    <font>
      <b/>
      <i/>
      <sz val="11"/>
      <color theme="1"/>
      <name val="Calibri"/>
      <family val="2"/>
    </font>
    <font>
      <sz val="12"/>
      <color rgb="FF000000"/>
      <name val="Times New Roman"/>
      <family val="1"/>
    </font>
    <font>
      <b/>
      <sz val="14"/>
      <color theme="1"/>
      <name val="Times New Roman"/>
      <family val="1"/>
    </font>
    <font>
      <b/>
      <sz val="12"/>
      <color theme="1"/>
      <name val="Times New Roman"/>
      <family val="1"/>
    </font>
    <font>
      <sz val="12"/>
      <color rgb="FF7030A0"/>
      <name val="Times New Roman"/>
      <family val="1"/>
    </font>
    <font>
      <sz val="12"/>
      <color theme="3" tint="-0.24997000396251678"/>
      <name val="Times New Roman"/>
      <family val="1"/>
    </font>
    <font>
      <sz val="11"/>
      <color rgb="FF000000"/>
      <name val="Times New Roman"/>
      <family val="1"/>
    </font>
    <font>
      <b/>
      <sz val="12"/>
      <color rgb="FFFF0000"/>
      <name val="Times New Roman"/>
      <family val="1"/>
    </font>
    <font>
      <sz val="12"/>
      <color rgb="FFFF0000"/>
      <name val="Times New Roman"/>
      <family val="1"/>
    </font>
    <font>
      <sz val="10"/>
      <color theme="1"/>
      <name val="Arial"/>
      <family val="2"/>
    </font>
    <font>
      <sz val="10"/>
      <color rgb="FF000000"/>
      <name val="Times New Roman"/>
      <family val="1"/>
    </font>
    <font>
      <sz val="14"/>
      <color theme="1"/>
      <name val="Times New Roman"/>
      <family val="1"/>
    </font>
    <font>
      <sz val="10"/>
      <color theme="1"/>
      <name val="Times New Roman"/>
      <family val="1"/>
    </font>
    <font>
      <b/>
      <sz val="14"/>
      <color rgb="FF000000"/>
      <name val="Times New Roman"/>
      <family val="1"/>
    </font>
    <font>
      <b/>
      <sz val="11"/>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D"/>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rgb="FFF0FFCD"/>
        <bgColor indexed="64"/>
      </patternFill>
    </fill>
    <fill>
      <patternFill patternType="solid">
        <fgColor theme="0"/>
        <bgColor indexed="64"/>
      </patternFill>
    </fill>
    <fill>
      <patternFill patternType="solid">
        <fgColor rgb="FFFDEFFF"/>
        <bgColor indexed="64"/>
      </patternFill>
    </fill>
    <fill>
      <patternFill patternType="solid">
        <fgColor rgb="FFFDEFFF"/>
        <bgColor indexed="64"/>
      </patternFill>
    </fill>
    <fill>
      <patternFill patternType="solid">
        <fgColor rgb="FFF0FFCD"/>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5" tint="0.799979984760284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right/>
      <top style="thin"/>
      <bottom/>
    </border>
    <border>
      <left/>
      <right style="thin"/>
      <top style="thin"/>
      <bottom/>
    </border>
    <border>
      <left/>
      <right/>
      <top/>
      <bottom style="thin"/>
    </border>
    <border>
      <left/>
      <right style="thin"/>
      <top/>
      <bottom style="thin"/>
    </border>
    <border>
      <left style="thin"/>
      <right/>
      <top style="thin"/>
      <bottom style="thin"/>
    </border>
    <border>
      <left/>
      <right/>
      <top style="thin"/>
      <bottom style="thin"/>
    </border>
    <border>
      <left style="thin"/>
      <right/>
      <top style="thin"/>
      <bottom/>
    </border>
    <border>
      <left style="thin"/>
      <right/>
      <top/>
      <bottom style="thin"/>
    </border>
    <border>
      <left style="thin"/>
      <right/>
      <top/>
      <bottom/>
    </border>
    <border>
      <left/>
      <right style="thin"/>
      <top/>
      <bottom/>
    </border>
    <border>
      <left/>
      <right style="medium"/>
      <top/>
      <bottom style="medium"/>
    </border>
    <border>
      <left/>
      <right>
        <color indexed="63"/>
      </right>
      <top/>
      <bottom style="medium"/>
    </border>
  </borders>
  <cellStyleXfs count="2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23" fillId="0" borderId="0">
      <alignment/>
      <protection/>
    </xf>
    <xf numFmtId="0" fontId="0" fillId="0" borderId="0">
      <alignment/>
      <protection/>
    </xf>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3"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58" fillId="0" borderId="0">
      <alignment/>
      <protection/>
    </xf>
    <xf numFmtId="0" fontId="0" fillId="0" borderId="0">
      <alignment/>
      <protection/>
    </xf>
    <xf numFmtId="0" fontId="58"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protection/>
    </xf>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33"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2"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173" fontId="59"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541">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right"/>
    </xf>
    <xf numFmtId="0" fontId="0" fillId="0" borderId="0" xfId="0" applyFont="1" applyFill="1" applyAlignment="1">
      <alignment horizontal="right"/>
    </xf>
    <xf numFmtId="0" fontId="60" fillId="0" borderId="0" xfId="92" applyFont="1">
      <alignment/>
      <protection/>
    </xf>
    <xf numFmtId="0" fontId="60" fillId="0" borderId="0" xfId="92" applyFont="1" applyAlignment="1">
      <alignment vertical="center"/>
      <protection/>
    </xf>
    <xf numFmtId="0" fontId="60" fillId="0" borderId="0" xfId="92" applyFont="1" applyAlignment="1">
      <alignment horizontal="right" vertical="center"/>
      <protection/>
    </xf>
    <xf numFmtId="0" fontId="60" fillId="0" borderId="0" xfId="92" applyFont="1" applyAlignment="1">
      <alignment horizontal="center" vertical="center"/>
      <protection/>
    </xf>
    <xf numFmtId="0" fontId="60" fillId="0" borderId="0" xfId="92" applyFont="1" applyFill="1" applyAlignment="1">
      <alignment vertical="center"/>
      <protection/>
    </xf>
    <xf numFmtId="0" fontId="61" fillId="0" borderId="0" xfId="92" applyFont="1" applyAlignment="1">
      <alignment/>
      <protection/>
    </xf>
    <xf numFmtId="0" fontId="2" fillId="0" borderId="0" xfId="234" applyFont="1" applyFill="1" applyBorder="1" applyAlignment="1">
      <alignment/>
      <protection/>
    </xf>
    <xf numFmtId="0" fontId="62" fillId="0" borderId="0" xfId="98" applyFont="1" applyFill="1" applyBorder="1" applyAlignment="1">
      <alignment vertical="center"/>
      <protection/>
    </xf>
    <xf numFmtId="0" fontId="24" fillId="0" borderId="0" xfId="92" applyFont="1" applyAlignment="1">
      <alignment horizontal="right"/>
      <protection/>
    </xf>
    <xf numFmtId="0" fontId="26" fillId="0" borderId="0" xfId="92" applyFont="1" applyFill="1" applyAlignment="1">
      <alignment horizontal="right"/>
      <protection/>
    </xf>
    <xf numFmtId="0" fontId="60" fillId="0" borderId="0" xfId="92" applyFont="1" applyFill="1">
      <alignment/>
      <protection/>
    </xf>
    <xf numFmtId="0" fontId="0" fillId="0" borderId="0" xfId="0" applyFont="1" applyFill="1" applyAlignment="1">
      <alignment/>
    </xf>
    <xf numFmtId="0" fontId="0" fillId="0" borderId="10" xfId="0" applyFont="1" applyFill="1" applyBorder="1" applyAlignment="1">
      <alignment/>
    </xf>
    <xf numFmtId="0" fontId="63" fillId="0" borderId="0" xfId="98" applyFont="1" applyFill="1" applyBorder="1" applyAlignment="1">
      <alignment horizontal="center" vertical="center"/>
      <protection/>
    </xf>
    <xf numFmtId="1" fontId="2" fillId="0" borderId="0" xfId="0" applyNumberFormat="1" applyFont="1" applyFill="1" applyBorder="1" applyAlignment="1">
      <alignment vertical="top"/>
    </xf>
    <xf numFmtId="0" fontId="0" fillId="0" borderId="10" xfId="0" applyFont="1" applyBorder="1" applyAlignment="1">
      <alignment/>
    </xf>
    <xf numFmtId="0" fontId="0" fillId="0" borderId="0" xfId="0" applyFont="1" applyBorder="1" applyAlignment="1">
      <alignment/>
    </xf>
    <xf numFmtId="0" fontId="0" fillId="0" borderId="0" xfId="0" applyFont="1" applyFill="1" applyBorder="1" applyAlignment="1">
      <alignment horizontal="center" vertical="center" textRotation="90" wrapText="1"/>
    </xf>
    <xf numFmtId="0" fontId="24" fillId="0" borderId="0" xfId="92" applyFont="1" applyAlignment="1">
      <alignment horizontal="right" vertical="center"/>
      <protection/>
    </xf>
    <xf numFmtId="0" fontId="64" fillId="0" borderId="0" xfId="199" applyFont="1">
      <alignment/>
      <protection/>
    </xf>
    <xf numFmtId="0" fontId="28" fillId="0" borderId="0" xfId="199" applyFont="1">
      <alignment/>
      <protection/>
    </xf>
    <xf numFmtId="0" fontId="65" fillId="0" borderId="0" xfId="199" applyFont="1">
      <alignment/>
      <protection/>
    </xf>
    <xf numFmtId="0" fontId="66" fillId="0" borderId="0" xfId="199" applyFont="1" applyAlignment="1">
      <alignment horizontal="left" vertical="center"/>
      <protection/>
    </xf>
    <xf numFmtId="0" fontId="65" fillId="0" borderId="0" xfId="199" applyFont="1" applyBorder="1">
      <alignment/>
      <protection/>
    </xf>
    <xf numFmtId="0" fontId="64" fillId="0" borderId="0" xfId="199" applyFont="1" applyAlignment="1">
      <alignment horizontal="center"/>
      <protection/>
    </xf>
    <xf numFmtId="0" fontId="67" fillId="0" borderId="0" xfId="199" applyFont="1">
      <alignment/>
      <protection/>
    </xf>
    <xf numFmtId="0" fontId="67" fillId="0" borderId="10" xfId="199" applyFont="1" applyFill="1" applyBorder="1">
      <alignment/>
      <protection/>
    </xf>
    <xf numFmtId="0" fontId="67" fillId="0" borderId="10" xfId="199" applyFont="1" applyBorder="1">
      <alignment/>
      <protection/>
    </xf>
    <xf numFmtId="0" fontId="0" fillId="0" borderId="10" xfId="234" applyFont="1" applyBorder="1" applyAlignment="1">
      <alignment horizontal="center" vertical="center" textRotation="90" wrapText="1"/>
      <protection/>
    </xf>
    <xf numFmtId="0" fontId="25" fillId="0" borderId="0" xfId="0" applyFont="1" applyFill="1" applyAlignment="1">
      <alignment/>
    </xf>
    <xf numFmtId="0" fontId="62" fillId="0" borderId="0" xfId="96" applyFont="1" applyFill="1" applyBorder="1" applyAlignment="1">
      <alignment/>
      <protection/>
    </xf>
    <xf numFmtId="0" fontId="0" fillId="0" borderId="0" xfId="0" applyFont="1" applyAlignment="1">
      <alignment horizontal="left"/>
    </xf>
    <xf numFmtId="0" fontId="60" fillId="0" borderId="10" xfId="92" applyFont="1" applyFill="1" applyBorder="1" applyAlignment="1">
      <alignment horizontal="center" vertical="center"/>
      <protection/>
    </xf>
    <xf numFmtId="49" fontId="64" fillId="0" borderId="10" xfId="199" applyNumberFormat="1" applyFont="1" applyBorder="1" applyAlignment="1">
      <alignment horizontal="center" vertical="center"/>
      <protection/>
    </xf>
    <xf numFmtId="0" fontId="2" fillId="0" borderId="0" xfId="234" applyFont="1" applyFill="1" applyBorder="1" applyAlignment="1">
      <alignment horizontal="center"/>
      <protection/>
    </xf>
    <xf numFmtId="0" fontId="25" fillId="0" borderId="0" xfId="93" applyFont="1" applyAlignment="1">
      <alignment horizontal="center" wrapText="1"/>
      <protection/>
    </xf>
    <xf numFmtId="0" fontId="64" fillId="0" borderId="0" xfId="199" applyFont="1" applyAlignment="1">
      <alignment vertical="center"/>
      <protection/>
    </xf>
    <xf numFmtId="0" fontId="60" fillId="0" borderId="0" xfId="92" applyFont="1" applyAlignment="1">
      <alignment horizontal="center"/>
      <protection/>
    </xf>
    <xf numFmtId="0" fontId="68" fillId="0" borderId="0" xfId="92" applyFont="1" applyAlignment="1">
      <alignment horizontal="center" vertical="center" wrapText="1"/>
      <protection/>
    </xf>
    <xf numFmtId="0" fontId="60" fillId="0" borderId="0" xfId="92" applyFont="1" applyAlignment="1">
      <alignment horizontal="center" vertical="center" wrapText="1"/>
      <protection/>
    </xf>
    <xf numFmtId="0" fontId="29" fillId="0" borderId="0" xfId="92" applyFont="1" applyFill="1" applyBorder="1" applyAlignment="1">
      <alignment horizontal="center" vertical="center"/>
      <protection/>
    </xf>
    <xf numFmtId="0" fontId="30" fillId="0" borderId="0" xfId="92" applyFont="1" applyFill="1" applyBorder="1" applyAlignment="1">
      <alignment horizontal="center" vertical="center"/>
      <protection/>
    </xf>
    <xf numFmtId="0" fontId="27" fillId="0" borderId="0" xfId="92" applyFont="1" applyFill="1" applyBorder="1" applyAlignment="1">
      <alignment horizontal="center" vertical="center"/>
      <protection/>
    </xf>
    <xf numFmtId="3" fontId="27" fillId="0" borderId="0" xfId="92" applyNumberFormat="1" applyFont="1" applyFill="1" applyBorder="1" applyAlignment="1">
      <alignment horizontal="center" vertical="center"/>
      <protection/>
    </xf>
    <xf numFmtId="0" fontId="60" fillId="0" borderId="0" xfId="92" applyFont="1" applyBorder="1" applyAlignment="1">
      <alignment horizontal="center" vertical="center"/>
      <protection/>
    </xf>
    <xf numFmtId="0" fontId="60" fillId="0" borderId="0" xfId="92" applyFont="1" applyBorder="1" applyAlignment="1">
      <alignment vertical="center"/>
      <protection/>
    </xf>
    <xf numFmtId="0" fontId="30" fillId="0" borderId="0" xfId="92" applyFont="1" applyFill="1" applyBorder="1" applyAlignment="1">
      <alignment vertical="center"/>
      <protection/>
    </xf>
    <xf numFmtId="0" fontId="31" fillId="0" borderId="0" xfId="92" applyFont="1" applyFill="1" applyBorder="1" applyAlignment="1">
      <alignment vertical="center"/>
      <protection/>
    </xf>
    <xf numFmtId="0" fontId="31" fillId="0" borderId="0" xfId="92" applyFont="1" applyFill="1" applyBorder="1" applyAlignment="1">
      <alignment horizontal="left" vertical="center" wrapText="1"/>
      <protection/>
    </xf>
    <xf numFmtId="0" fontId="32" fillId="0" borderId="0" xfId="92" applyFont="1" applyFill="1" applyBorder="1" applyAlignment="1">
      <alignment horizontal="left" vertical="center" wrapText="1"/>
      <protection/>
    </xf>
    <xf numFmtId="0" fontId="30" fillId="0" borderId="0" xfId="92" applyFont="1" applyFill="1" applyBorder="1" applyAlignment="1">
      <alignment horizontal="center" vertical="center" wrapText="1"/>
      <protection/>
    </xf>
    <xf numFmtId="0" fontId="31" fillId="0" borderId="0" xfId="92" applyFont="1" applyFill="1" applyBorder="1" applyAlignment="1">
      <alignment horizontal="center" vertical="center" wrapText="1"/>
      <protection/>
    </xf>
    <xf numFmtId="0" fontId="60" fillId="0" borderId="10" xfId="92" applyFont="1" applyBorder="1">
      <alignment/>
      <protection/>
    </xf>
    <xf numFmtId="0" fontId="60" fillId="0" borderId="10" xfId="92" applyFont="1" applyBorder="1" applyAlignment="1">
      <alignment vertical="center"/>
      <protection/>
    </xf>
    <xf numFmtId="0" fontId="31" fillId="0" borderId="0" xfId="92" applyFont="1" applyFill="1" applyBorder="1" applyAlignment="1">
      <alignment horizontal="center" vertical="center"/>
      <protection/>
    </xf>
    <xf numFmtId="0" fontId="0" fillId="0" borderId="0" xfId="92" applyFont="1" applyFill="1" applyBorder="1" applyAlignment="1">
      <alignment horizontal="center" vertical="center"/>
      <protection/>
    </xf>
    <xf numFmtId="0" fontId="69" fillId="0" borderId="0" xfId="92" applyFont="1" applyFill="1" applyBorder="1" applyAlignment="1">
      <alignment horizontal="center" vertical="center"/>
      <protection/>
    </xf>
    <xf numFmtId="0" fontId="24" fillId="0" borderId="0" xfId="0" applyFont="1" applyFill="1" applyAlignment="1">
      <alignment/>
    </xf>
    <xf numFmtId="0" fontId="70" fillId="0" borderId="0" xfId="98" applyFont="1" applyFill="1" applyBorder="1" applyAlignment="1">
      <alignment horizontal="center" vertical="center" textRotation="90" wrapText="1"/>
      <protection/>
    </xf>
    <xf numFmtId="0" fontId="25" fillId="0" borderId="0" xfId="93" applyFont="1" applyAlignment="1">
      <alignment wrapText="1"/>
      <protection/>
    </xf>
    <xf numFmtId="49" fontId="64" fillId="0" borderId="10" xfId="199" applyNumberFormat="1" applyFont="1" applyFill="1" applyBorder="1" applyAlignment="1">
      <alignment horizontal="center" vertical="center"/>
      <protection/>
    </xf>
    <xf numFmtId="0" fontId="60" fillId="0" borderId="10" xfId="92" applyFont="1" applyBorder="1" applyAlignment="1">
      <alignment horizontal="center" vertical="center" textRotation="90"/>
      <protection/>
    </xf>
    <xf numFmtId="0" fontId="64" fillId="0" borderId="10" xfId="199" applyFont="1" applyBorder="1" applyAlignment="1">
      <alignment horizontal="center" vertical="center" wrapText="1"/>
      <protection/>
    </xf>
    <xf numFmtId="0" fontId="60" fillId="0" borderId="0" xfId="92" applyFont="1">
      <alignment/>
      <protection/>
    </xf>
    <xf numFmtId="0" fontId="27" fillId="0" borderId="10" xfId="0" applyFont="1" applyFill="1" applyBorder="1" applyAlignment="1">
      <alignment horizontal="center" vertical="center" textRotation="90" wrapText="1"/>
    </xf>
    <xf numFmtId="0" fontId="27" fillId="0" borderId="10" xfId="92" applyFont="1" applyFill="1" applyBorder="1" applyAlignment="1">
      <alignment horizontal="center" vertical="center" textRotation="90" wrapText="1"/>
      <protection/>
    </xf>
    <xf numFmtId="0" fontId="27" fillId="0" borderId="10" xfId="0" applyFont="1" applyFill="1" applyBorder="1" applyAlignment="1">
      <alignment horizontal="center" vertical="center" wrapText="1"/>
    </xf>
    <xf numFmtId="0" fontId="0" fillId="0" borderId="10" xfId="92" applyFont="1" applyFill="1" applyBorder="1" applyAlignment="1">
      <alignment horizontal="center" vertical="center" textRotation="90" wrapText="1"/>
      <protection/>
    </xf>
    <xf numFmtId="0" fontId="63" fillId="0" borderId="10" xfId="98" applyFont="1" applyFill="1" applyBorder="1" applyAlignment="1">
      <alignment horizontal="center" vertical="center"/>
      <protection/>
    </xf>
    <xf numFmtId="0" fontId="70" fillId="0" borderId="10" xfId="98" applyFont="1" applyFill="1" applyBorder="1" applyAlignment="1">
      <alignment horizontal="center" vertical="center" textRotation="90" wrapText="1"/>
      <protection/>
    </xf>
    <xf numFmtId="0" fontId="71" fillId="0" borderId="0" xfId="199" applyFont="1" applyAlignment="1">
      <alignment horizontal="center"/>
      <protection/>
    </xf>
    <xf numFmtId="0" fontId="64" fillId="0" borderId="0" xfId="199" applyFont="1" applyAlignment="1">
      <alignment horizontal="center" vertical="top"/>
      <protection/>
    </xf>
    <xf numFmtId="0" fontId="25" fillId="0" borderId="0" xfId="0" applyFont="1" applyFill="1" applyAlignment="1">
      <alignment horizontal="center"/>
    </xf>
    <xf numFmtId="0" fontId="0" fillId="0" borderId="11" xfId="0" applyFont="1" applyFill="1" applyBorder="1" applyAlignment="1">
      <alignment horizontal="center" vertical="center" textRotation="90" wrapText="1"/>
    </xf>
    <xf numFmtId="0" fontId="0" fillId="0" borderId="10" xfId="0" applyFont="1" applyFill="1" applyBorder="1" applyAlignment="1">
      <alignment horizontal="center" vertical="center" textRotation="90" wrapText="1"/>
    </xf>
    <xf numFmtId="0" fontId="60" fillId="0" borderId="0" xfId="92" applyFont="1">
      <alignment/>
      <protection/>
    </xf>
    <xf numFmtId="0" fontId="66" fillId="0" borderId="0" xfId="199" applyFont="1" applyAlignment="1">
      <alignment horizontal="left" vertical="center"/>
      <protection/>
    </xf>
    <xf numFmtId="0" fontId="71" fillId="0" borderId="0" xfId="199" applyFont="1" applyAlignment="1">
      <alignment vertical="center"/>
      <protection/>
    </xf>
    <xf numFmtId="0" fontId="64" fillId="0" borderId="0" xfId="199" applyFont="1" applyAlignment="1">
      <alignment vertical="top"/>
      <protection/>
    </xf>
    <xf numFmtId="49" fontId="63" fillId="0" borderId="10" xfId="98" applyNumberFormat="1" applyFont="1" applyFill="1" applyBorder="1" applyAlignment="1">
      <alignment horizontal="center" vertical="center"/>
      <protection/>
    </xf>
    <xf numFmtId="0" fontId="24" fillId="0" borderId="0" xfId="0" applyFont="1" applyFill="1" applyAlignment="1">
      <alignment vertical="center"/>
    </xf>
    <xf numFmtId="0" fontId="0" fillId="0" borderId="0" xfId="0" applyFont="1" applyFill="1" applyAlignment="1">
      <alignment vertical="center"/>
    </xf>
    <xf numFmtId="0" fontId="72" fillId="0" borderId="0" xfId="199" applyFont="1" applyAlignment="1">
      <alignment vertical="center"/>
      <protection/>
    </xf>
    <xf numFmtId="0" fontId="0" fillId="0" borderId="10" xfId="0" applyFont="1" applyBorder="1" applyAlignment="1">
      <alignment horizontal="center" vertical="center"/>
    </xf>
    <xf numFmtId="0" fontId="71" fillId="0" borderId="0" xfId="199" applyFont="1" applyAlignment="1">
      <alignment horizontal="center"/>
      <protection/>
    </xf>
    <xf numFmtId="0" fontId="60" fillId="0" borderId="0" xfId="92" applyFont="1" applyAlignment="1">
      <alignment horizontal="left"/>
      <protection/>
    </xf>
    <xf numFmtId="0" fontId="72" fillId="0" borderId="10" xfId="199" applyFont="1" applyBorder="1" applyAlignment="1">
      <alignment horizontal="center" vertical="center" wrapText="1"/>
      <protection/>
    </xf>
    <xf numFmtId="0" fontId="2" fillId="0" borderId="0" xfId="0" applyFont="1" applyFill="1" applyAlignment="1">
      <alignment horizontal="center"/>
    </xf>
    <xf numFmtId="0" fontId="60" fillId="0" borderId="0" xfId="92" applyFont="1">
      <alignment/>
      <protection/>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64" fillId="0" borderId="0" xfId="199" applyFont="1" applyAlignment="1">
      <alignment horizontal="center" vertical="top"/>
      <protection/>
    </xf>
    <xf numFmtId="0" fontId="2" fillId="0" borderId="0" xfId="0" applyFont="1" applyFill="1" applyAlignment="1">
      <alignment horizontal="center" vertical="center"/>
    </xf>
    <xf numFmtId="0" fontId="0" fillId="0" borderId="0" xfId="0" applyFont="1" applyFill="1" applyBorder="1" applyAlignment="1">
      <alignment/>
    </xf>
    <xf numFmtId="0" fontId="2" fillId="0" borderId="0" xfId="0" applyFont="1" applyFill="1" applyAlignment="1">
      <alignment/>
    </xf>
    <xf numFmtId="0" fontId="60" fillId="0" borderId="0" xfId="92" applyFont="1" applyAlignment="1">
      <alignment/>
      <protection/>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62" fillId="0" borderId="0" xfId="96" applyFont="1" applyFill="1" applyBorder="1" applyAlignment="1">
      <alignment horizontal="center"/>
      <protection/>
    </xf>
    <xf numFmtId="0" fontId="70" fillId="0" borderId="10" xfId="98" applyFont="1" applyFill="1" applyBorder="1" applyAlignment="1">
      <alignment horizontal="center" vertical="center"/>
      <protection/>
    </xf>
    <xf numFmtId="0" fontId="70" fillId="0" borderId="10" xfId="98" applyFont="1" applyFill="1" applyBorder="1" applyAlignment="1">
      <alignment horizontal="center" vertical="center" wrapText="1"/>
      <protection/>
    </xf>
    <xf numFmtId="0" fontId="61" fillId="0" borderId="0" xfId="92" applyFont="1" applyAlignment="1">
      <alignment horizontal="center"/>
      <protection/>
    </xf>
    <xf numFmtId="0" fontId="60" fillId="0" borderId="10" xfId="92" applyFont="1" applyFill="1" applyBorder="1" applyAlignment="1">
      <alignment horizontal="center" vertical="center" wrapText="1"/>
      <protection/>
    </xf>
    <xf numFmtId="0" fontId="60" fillId="0" borderId="13" xfId="92" applyFont="1" applyFill="1" applyBorder="1" applyAlignment="1">
      <alignment horizontal="center" vertical="center" wrapText="1"/>
      <protection/>
    </xf>
    <xf numFmtId="0" fontId="60" fillId="0" borderId="12" xfId="92" applyFont="1" applyFill="1" applyBorder="1" applyAlignment="1">
      <alignment horizontal="center" vertical="center" wrapText="1"/>
      <protection/>
    </xf>
    <xf numFmtId="0" fontId="60" fillId="0" borderId="10" xfId="92" applyFont="1" applyBorder="1" applyAlignment="1">
      <alignment horizontal="center" vertical="center"/>
      <protection/>
    </xf>
    <xf numFmtId="0" fontId="0" fillId="0" borderId="10" xfId="234" applyFont="1" applyBorder="1" applyAlignment="1">
      <alignment horizontal="center" vertical="center" wrapText="1"/>
      <protection/>
    </xf>
    <xf numFmtId="0" fontId="27" fillId="0" borderId="10" xfId="92" applyFont="1" applyFill="1" applyBorder="1" applyAlignment="1">
      <alignment horizontal="center" vertical="center" wrapText="1"/>
      <protection/>
    </xf>
    <xf numFmtId="0" fontId="60" fillId="0" borderId="10" xfId="92" applyFont="1" applyBorder="1" applyAlignment="1">
      <alignment horizontal="center" vertical="center" wrapText="1"/>
      <protection/>
    </xf>
    <xf numFmtId="49" fontId="0" fillId="0" borderId="10" xfId="0" applyNumberFormat="1" applyFont="1" applyFill="1" applyBorder="1" applyAlignment="1">
      <alignment horizontal="center" vertical="center" wrapText="1"/>
    </xf>
    <xf numFmtId="0" fontId="64" fillId="0" borderId="13" xfId="199" applyFont="1" applyBorder="1" applyAlignment="1">
      <alignment horizontal="center" vertical="center" wrapText="1"/>
      <protection/>
    </xf>
    <xf numFmtId="0" fontId="60" fillId="0" borderId="11" xfId="92" applyFont="1" applyFill="1" applyBorder="1" applyAlignment="1">
      <alignment horizontal="center" vertical="center" wrapText="1"/>
      <protection/>
    </xf>
    <xf numFmtId="0" fontId="0" fillId="0" borderId="10" xfId="90" applyFont="1" applyBorder="1" applyAlignment="1">
      <alignment horizontal="center" vertical="center" wrapText="1"/>
      <protection/>
    </xf>
    <xf numFmtId="0" fontId="64" fillId="0" borderId="10" xfId="199" applyFont="1" applyFill="1" applyBorder="1" applyAlignment="1">
      <alignment horizontal="center"/>
      <protection/>
    </xf>
    <xf numFmtId="0" fontId="64" fillId="0" borderId="10" xfId="199" applyFont="1" applyFill="1" applyBorder="1" applyAlignment="1">
      <alignment horizontal="center" vertical="center" wrapText="1"/>
      <protection/>
    </xf>
    <xf numFmtId="49" fontId="60" fillId="0" borderId="10" xfId="92" applyNumberFormat="1" applyFont="1" applyFill="1" applyBorder="1" applyAlignment="1">
      <alignment horizontal="center" vertical="center"/>
      <protection/>
    </xf>
    <xf numFmtId="0" fontId="27" fillId="0" borderId="10" xfId="90" applyFont="1" applyBorder="1" applyAlignment="1">
      <alignment horizontal="center" vertical="center" wrapText="1"/>
      <protection/>
    </xf>
    <xf numFmtId="0" fontId="60" fillId="0" borderId="10" xfId="199" applyFont="1" applyBorder="1" applyAlignment="1">
      <alignment horizontal="center" vertical="center" wrapText="1"/>
      <protection/>
    </xf>
    <xf numFmtId="0" fontId="64" fillId="0" borderId="0" xfId="92" applyFont="1" applyAlignment="1">
      <alignment horizontal="center"/>
      <protection/>
    </xf>
    <xf numFmtId="0" fontId="64" fillId="0" borderId="0" xfId="92" applyFont="1">
      <alignment/>
      <protection/>
    </xf>
    <xf numFmtId="0" fontId="0" fillId="0" borderId="10" xfId="0" applyFont="1" applyBorder="1" applyAlignment="1">
      <alignment horizontal="center"/>
    </xf>
    <xf numFmtId="49" fontId="70" fillId="0" borderId="10" xfId="98" applyNumberFormat="1" applyFont="1" applyFill="1" applyBorder="1" applyAlignment="1">
      <alignment horizontal="center" vertical="center"/>
      <protection/>
    </xf>
    <xf numFmtId="0" fontId="70" fillId="0" borderId="10" xfId="98" applyFont="1" applyFill="1" applyBorder="1" applyAlignment="1">
      <alignment horizontal="center" vertical="center"/>
      <protection/>
    </xf>
    <xf numFmtId="0" fontId="64" fillId="0" borderId="0" xfId="199" applyFont="1" applyAlignment="1">
      <alignment horizontal="center" vertical="top"/>
      <protection/>
    </xf>
    <xf numFmtId="0" fontId="64" fillId="0" borderId="0" xfId="199" applyFont="1" applyAlignment="1">
      <alignment horizontal="center" vertical="center"/>
      <protection/>
    </xf>
    <xf numFmtId="0" fontId="64" fillId="0" borderId="10" xfId="199" applyFont="1" applyBorder="1" applyAlignment="1">
      <alignment horizontal="center" vertical="center" wrapText="1"/>
      <protection/>
    </xf>
    <xf numFmtId="0" fontId="72" fillId="0" borderId="0" xfId="199" applyFont="1" applyBorder="1" applyAlignment="1">
      <alignment horizontal="center" vertical="center" wrapText="1"/>
      <protection/>
    </xf>
    <xf numFmtId="0" fontId="61" fillId="0" borderId="0" xfId="92" applyFont="1" applyAlignment="1">
      <alignment horizontal="center"/>
      <protection/>
    </xf>
    <xf numFmtId="49" fontId="64" fillId="0" borderId="0" xfId="199" applyNumberFormat="1" applyFont="1" applyBorder="1" applyAlignment="1">
      <alignment horizontal="center" vertical="center"/>
      <protection/>
    </xf>
    <xf numFmtId="0" fontId="64" fillId="0" borderId="13"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0" fillId="0" borderId="0" xfId="0" applyFont="1" applyFill="1" applyAlignment="1">
      <alignment horizontal="center"/>
    </xf>
    <xf numFmtId="0" fontId="60" fillId="0" borderId="10" xfId="92" applyFont="1" applyBorder="1" applyAlignment="1">
      <alignment horizontal="center" vertical="center"/>
      <protection/>
    </xf>
    <xf numFmtId="0" fontId="64" fillId="0" borderId="10" xfId="0" applyFont="1" applyFill="1" applyBorder="1" applyAlignment="1">
      <alignment horizontal="center" vertical="center" wrapText="1"/>
    </xf>
    <xf numFmtId="49" fontId="60" fillId="0" borderId="0" xfId="92" applyNumberFormat="1" applyFont="1">
      <alignment/>
      <protection/>
    </xf>
    <xf numFmtId="49" fontId="64" fillId="0" borderId="10" xfId="0" applyNumberFormat="1" applyFont="1" applyFill="1" applyBorder="1" applyAlignment="1">
      <alignment horizontal="center" vertical="center" wrapText="1"/>
    </xf>
    <xf numFmtId="0" fontId="60" fillId="0" borderId="0" xfId="92" applyFont="1" applyFill="1" applyBorder="1" applyAlignment="1">
      <alignment/>
      <protection/>
    </xf>
    <xf numFmtId="49" fontId="60" fillId="0" borderId="0" xfId="92" applyNumberFormat="1" applyFont="1" applyFill="1">
      <alignment/>
      <protection/>
    </xf>
    <xf numFmtId="0" fontId="24" fillId="0" borderId="0" xfId="92" applyFont="1" applyFill="1" applyAlignment="1">
      <alignment horizontal="right" vertical="center"/>
      <protection/>
    </xf>
    <xf numFmtId="0" fontId="24" fillId="0" borderId="0" xfId="92" applyFont="1" applyFill="1" applyAlignment="1">
      <alignment horizontal="right"/>
      <protection/>
    </xf>
    <xf numFmtId="0" fontId="64" fillId="0" borderId="10" xfId="0" applyFont="1" applyFill="1" applyBorder="1" applyAlignment="1">
      <alignment vertical="center" wrapText="1"/>
    </xf>
    <xf numFmtId="0" fontId="61" fillId="0" borderId="0" xfId="92" applyFont="1" applyAlignment="1">
      <alignment horizontal="center" wrapText="1"/>
      <protection/>
    </xf>
    <xf numFmtId="49" fontId="60" fillId="0" borderId="10" xfId="92" applyNumberFormat="1" applyFont="1" applyBorder="1" applyAlignment="1">
      <alignment horizontal="center"/>
      <protection/>
    </xf>
    <xf numFmtId="0" fontId="70" fillId="0" borderId="10" xfId="98" applyFont="1" applyFill="1" applyBorder="1" applyAlignment="1">
      <alignment horizontal="center" vertical="center" wrapText="1"/>
      <protection/>
    </xf>
    <xf numFmtId="0" fontId="64" fillId="0" borderId="10" xfId="0" applyFont="1" applyFill="1" applyBorder="1" applyAlignment="1">
      <alignment horizontal="center" vertical="center" wrapText="1"/>
    </xf>
    <xf numFmtId="49"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72" fillId="24" borderId="10" xfId="0" applyFont="1" applyFill="1" applyBorder="1" applyAlignment="1">
      <alignment horizontal="left" wrapText="1"/>
    </xf>
    <xf numFmtId="0" fontId="72" fillId="24" borderId="10" xfId="0" applyFont="1" applyFill="1" applyBorder="1" applyAlignment="1">
      <alignment horizontal="center" wrapText="1"/>
    </xf>
    <xf numFmtId="0" fontId="72" fillId="24" borderId="10" xfId="0" applyFont="1" applyFill="1" applyBorder="1" applyAlignment="1">
      <alignment horizontal="left" wrapText="1" indent="4"/>
    </xf>
    <xf numFmtId="0" fontId="72" fillId="25" borderId="10" xfId="0" applyFont="1" applyFill="1" applyBorder="1" applyAlignment="1">
      <alignment horizontal="left" wrapText="1"/>
    </xf>
    <xf numFmtId="174" fontId="72" fillId="25" borderId="10" xfId="52" applyNumberFormat="1" applyFont="1" applyFill="1" applyBorder="1" applyAlignment="1" applyProtection="1">
      <alignment horizontal="left" vertical="center" wrapText="1"/>
      <protection locked="0"/>
    </xf>
    <xf numFmtId="174" fontId="72" fillId="26" borderId="10" xfId="52" applyNumberFormat="1" applyFont="1" applyFill="1" applyBorder="1" applyAlignment="1" applyProtection="1">
      <alignment horizontal="left" vertical="center" wrapText="1"/>
      <protection locked="0"/>
    </xf>
    <xf numFmtId="174" fontId="64" fillId="27" borderId="10" xfId="52" applyNumberFormat="1" applyFont="1" applyFill="1" applyBorder="1" applyAlignment="1" applyProtection="1">
      <alignment horizontal="left" vertical="center" wrapText="1"/>
      <protection locked="0"/>
    </xf>
    <xf numFmtId="0" fontId="64" fillId="25" borderId="10" xfId="0" applyFont="1" applyFill="1" applyBorder="1" applyAlignment="1">
      <alignment horizontal="center" wrapText="1"/>
    </xf>
    <xf numFmtId="174" fontId="72" fillId="28" borderId="10" xfId="52" applyNumberFormat="1" applyFont="1" applyFill="1" applyBorder="1" applyAlignment="1" applyProtection="1">
      <alignment horizontal="left" vertical="center" wrapText="1"/>
      <protection locked="0"/>
    </xf>
    <xf numFmtId="175" fontId="64" fillId="29" borderId="10" xfId="52" applyNumberFormat="1" applyFont="1" applyFill="1" applyBorder="1" applyAlignment="1">
      <alignment vertical="center" wrapText="1"/>
      <protection/>
    </xf>
    <xf numFmtId="174" fontId="72" fillId="30" borderId="10" xfId="52" applyNumberFormat="1" applyFont="1" applyFill="1" applyBorder="1" applyAlignment="1" applyProtection="1">
      <alignment horizontal="left" vertical="center" wrapText="1"/>
      <protection locked="0"/>
    </xf>
    <xf numFmtId="174" fontId="72" fillId="31" borderId="10" xfId="0" applyNumberFormat="1" applyFont="1" applyFill="1" applyBorder="1" applyAlignment="1">
      <alignment horizontal="right" vertical="center" wrapText="1"/>
    </xf>
    <xf numFmtId="0" fontId="0" fillId="29" borderId="10" xfId="0" applyFont="1" applyFill="1" applyBorder="1" applyAlignment="1">
      <alignment vertical="center" wrapText="1"/>
    </xf>
    <xf numFmtId="175" fontId="64" fillId="29" borderId="10" xfId="52" applyNumberFormat="1" applyFont="1" applyFill="1" applyBorder="1" applyAlignment="1">
      <alignment horizontal="center" vertical="center" wrapText="1"/>
      <protection/>
    </xf>
    <xf numFmtId="174" fontId="64" fillId="25" borderId="10" xfId="52" applyNumberFormat="1" applyFont="1" applyFill="1" applyBorder="1" applyAlignment="1" applyProtection="1">
      <alignment horizontal="left" vertical="center" wrapText="1"/>
      <protection locked="0"/>
    </xf>
    <xf numFmtId="49" fontId="64" fillId="29" borderId="10" xfId="0" applyNumberFormat="1" applyFont="1" applyFill="1" applyBorder="1" applyAlignment="1">
      <alignment horizontal="center" wrapText="1"/>
    </xf>
    <xf numFmtId="0" fontId="72" fillId="25" borderId="10" xfId="0" applyNumberFormat="1" applyFont="1" applyFill="1" applyBorder="1" applyAlignment="1">
      <alignment horizontal="center" wrapText="1"/>
    </xf>
    <xf numFmtId="49" fontId="72" fillId="25" borderId="10" xfId="0" applyNumberFormat="1" applyFont="1" applyFill="1" applyBorder="1" applyAlignment="1">
      <alignment horizontal="center" wrapText="1"/>
    </xf>
    <xf numFmtId="49" fontId="64" fillId="25" borderId="10" xfId="0" applyNumberFormat="1" applyFont="1" applyFill="1" applyBorder="1" applyAlignment="1">
      <alignment horizontal="center" wrapText="1"/>
    </xf>
    <xf numFmtId="0" fontId="72" fillId="32" borderId="10" xfId="0" applyNumberFormat="1" applyFont="1" applyFill="1" applyBorder="1" applyAlignment="1">
      <alignment horizontal="center" vertical="center" wrapText="1"/>
    </xf>
    <xf numFmtId="49" fontId="64" fillId="29" borderId="10" xfId="0" applyNumberFormat="1" applyFont="1" applyFill="1" applyBorder="1" applyAlignment="1">
      <alignment horizontal="center" vertical="center" wrapText="1"/>
    </xf>
    <xf numFmtId="0" fontId="72" fillId="31" borderId="10" xfId="0" applyNumberFormat="1" applyFont="1" applyFill="1" applyBorder="1" applyAlignment="1">
      <alignment horizontal="center" vertical="center" wrapText="1"/>
    </xf>
    <xf numFmtId="0" fontId="64" fillId="29" borderId="10" xfId="0" applyNumberFormat="1" applyFont="1" applyFill="1" applyBorder="1" applyAlignment="1">
      <alignment horizontal="center" vertical="center" wrapText="1"/>
    </xf>
    <xf numFmtId="0" fontId="64" fillId="0" borderId="10" xfId="199" applyFont="1" applyBorder="1" applyAlignment="1">
      <alignment horizontal="center" vertical="center" wrapText="1"/>
      <protection/>
    </xf>
    <xf numFmtId="0" fontId="0" fillId="0" borderId="0" xfId="92" applyFont="1" applyAlignment="1">
      <alignment horizontal="right" vertical="center"/>
      <protection/>
    </xf>
    <xf numFmtId="0" fontId="0" fillId="0" borderId="0" xfId="92" applyFont="1" applyAlignment="1">
      <alignment horizontal="right"/>
      <protection/>
    </xf>
    <xf numFmtId="0" fontId="64" fillId="0" borderId="0" xfId="199" applyFont="1" applyBorder="1">
      <alignment/>
      <protection/>
    </xf>
    <xf numFmtId="0" fontId="0" fillId="0" borderId="0" xfId="199" applyFont="1">
      <alignment/>
      <protection/>
    </xf>
    <xf numFmtId="0" fontId="64" fillId="29" borderId="10" xfId="0" applyFont="1" applyFill="1" applyBorder="1" applyAlignment="1">
      <alignment horizontal="left" vertical="center" wrapText="1"/>
    </xf>
    <xf numFmtId="0" fontId="0" fillId="0" borderId="10" xfId="0" applyFont="1" applyFill="1" applyBorder="1" applyAlignment="1">
      <alignment vertical="center" wrapText="1"/>
    </xf>
    <xf numFmtId="0" fontId="64" fillId="29" borderId="10" xfId="0" applyFont="1" applyFill="1" applyBorder="1" applyAlignment="1">
      <alignment horizontal="center" vertical="center" wrapText="1"/>
    </xf>
    <xf numFmtId="174" fontId="64" fillId="25" borderId="10" xfId="0" applyNumberFormat="1" applyFont="1" applyFill="1" applyBorder="1" applyAlignment="1">
      <alignment horizontal="center" vertical="center" wrapText="1"/>
    </xf>
    <xf numFmtId="174" fontId="64" fillId="29" borderId="10" xfId="0" applyNumberFormat="1" applyFont="1" applyFill="1" applyBorder="1" applyAlignment="1">
      <alignment horizontal="center" vertical="center" wrapText="1"/>
    </xf>
    <xf numFmtId="0" fontId="60" fillId="0" borderId="0" xfId="92" applyFont="1" applyBorder="1">
      <alignment/>
      <protection/>
    </xf>
    <xf numFmtId="174" fontId="72" fillId="27" borderId="10" xfId="52" applyNumberFormat="1" applyFont="1" applyFill="1" applyBorder="1" applyAlignment="1" applyProtection="1">
      <alignment horizontal="left" vertical="center" wrapText="1"/>
      <protection locked="0"/>
    </xf>
    <xf numFmtId="174" fontId="64" fillId="29" borderId="10" xfId="52" applyNumberFormat="1" applyFont="1" applyFill="1" applyBorder="1" applyAlignment="1" applyProtection="1">
      <alignment horizontal="left" vertical="center" wrapText="1"/>
      <protection locked="0"/>
    </xf>
    <xf numFmtId="174" fontId="0" fillId="29" borderId="10" xfId="0" applyNumberFormat="1" applyFont="1" applyFill="1" applyBorder="1" applyAlignment="1">
      <alignment horizontal="center" vertical="center" wrapText="1"/>
    </xf>
    <xf numFmtId="174" fontId="72" fillId="33" borderId="10" xfId="52" applyNumberFormat="1" applyFont="1" applyFill="1" applyBorder="1" applyAlignment="1" applyProtection="1">
      <alignment horizontal="left" vertical="center" wrapText="1"/>
      <protection locked="0"/>
    </xf>
    <xf numFmtId="175" fontId="0" fillId="29" borderId="10" xfId="52" applyNumberFormat="1" applyFont="1" applyFill="1" applyBorder="1" applyAlignment="1">
      <alignment horizontal="center" vertical="center" wrapText="1"/>
      <protection/>
    </xf>
    <xf numFmtId="174" fontId="72" fillId="34" borderId="10" xfId="52" applyNumberFormat="1" applyFont="1" applyFill="1" applyBorder="1" applyAlignment="1" applyProtection="1">
      <alignment horizontal="left" vertical="center" wrapText="1"/>
      <protection locked="0"/>
    </xf>
    <xf numFmtId="174" fontId="64" fillId="29" borderId="10" xfId="52" applyNumberFormat="1" applyFont="1" applyFill="1" applyBorder="1" applyAlignment="1">
      <alignment horizontal="left" vertical="center" wrapText="1"/>
      <protection/>
    </xf>
    <xf numFmtId="174" fontId="72" fillId="24" borderId="10" xfId="0" applyNumberFormat="1" applyFont="1" applyFill="1" applyBorder="1" applyAlignment="1">
      <alignment horizontal="center" vertical="center" wrapText="1"/>
    </xf>
    <xf numFmtId="174" fontId="73" fillId="24" borderId="10" xfId="0" applyNumberFormat="1" applyFont="1" applyFill="1" applyBorder="1" applyAlignment="1">
      <alignment horizontal="center" vertical="center" wrapText="1"/>
    </xf>
    <xf numFmtId="174" fontId="72" fillId="25" borderId="10" xfId="0" applyNumberFormat="1" applyFont="1" applyFill="1" applyBorder="1" applyAlignment="1">
      <alignment horizontal="center" vertical="center" wrapText="1"/>
    </xf>
    <xf numFmtId="174" fontId="64" fillId="32" borderId="10" xfId="0" applyNumberFormat="1" applyFont="1" applyFill="1" applyBorder="1" applyAlignment="1">
      <alignment horizontal="center" vertical="center" wrapText="1"/>
    </xf>
    <xf numFmtId="174" fontId="2" fillId="25" borderId="10" xfId="0" applyNumberFormat="1" applyFont="1" applyFill="1" applyBorder="1" applyAlignment="1">
      <alignment horizontal="center" vertical="center" wrapText="1"/>
    </xf>
    <xf numFmtId="174" fontId="72" fillId="32" borderId="10" xfId="0" applyNumberFormat="1" applyFont="1" applyFill="1" applyBorder="1" applyAlignment="1">
      <alignment horizontal="center" vertical="center" wrapText="1"/>
    </xf>
    <xf numFmtId="174" fontId="2" fillId="32" borderId="10" xfId="0" applyNumberFormat="1" applyFont="1" applyFill="1" applyBorder="1" applyAlignment="1">
      <alignment horizontal="center" vertical="center" wrapText="1"/>
    </xf>
    <xf numFmtId="174" fontId="0" fillId="25" borderId="10" xfId="0" applyNumberFormat="1" applyFont="1" applyFill="1" applyBorder="1" applyAlignment="1">
      <alignment horizontal="center" vertical="center" wrapText="1"/>
    </xf>
    <xf numFmtId="0" fontId="64" fillId="0" borderId="0" xfId="199" applyFont="1" applyAlignment="1">
      <alignment horizontal="center" vertical="top"/>
      <protection/>
    </xf>
    <xf numFmtId="0" fontId="60" fillId="0" borderId="0" xfId="92" applyFont="1" applyAlignment="1">
      <alignment horizontal="center"/>
      <protection/>
    </xf>
    <xf numFmtId="0" fontId="70" fillId="0" borderId="10" xfId="98" applyFont="1" applyBorder="1" applyAlignment="1">
      <alignment horizontal="center" vertical="center"/>
      <protection/>
    </xf>
    <xf numFmtId="0" fontId="64" fillId="0" borderId="13" xfId="199" applyFont="1" applyBorder="1" applyAlignment="1">
      <alignment horizontal="center" vertical="center"/>
      <protection/>
    </xf>
    <xf numFmtId="0" fontId="72" fillId="25" borderId="10" xfId="0" applyFont="1" applyFill="1" applyBorder="1" applyAlignment="1">
      <alignment horizontal="center" wrapText="1"/>
    </xf>
    <xf numFmtId="0" fontId="72" fillId="25" borderId="10" xfId="0" applyFont="1" applyFill="1" applyBorder="1" applyAlignment="1">
      <alignment horizontal="center" vertical="center" wrapText="1"/>
    </xf>
    <xf numFmtId="0" fontId="72" fillId="25" borderId="10" xfId="0" applyNumberFormat="1" applyFont="1" applyFill="1" applyBorder="1" applyAlignment="1">
      <alignment horizontal="center" vertical="center" wrapText="1"/>
    </xf>
    <xf numFmtId="0" fontId="64" fillId="25" borderId="10" xfId="0" applyFont="1" applyFill="1" applyBorder="1" applyAlignment="1">
      <alignment horizontal="center" vertical="center" wrapText="1"/>
    </xf>
    <xf numFmtId="0" fontId="64" fillId="29" borderId="10" xfId="0" applyFont="1" applyFill="1" applyBorder="1" applyAlignment="1">
      <alignment horizontal="center" wrapText="1"/>
    </xf>
    <xf numFmtId="0" fontId="72" fillId="32" borderId="10" xfId="0" applyFont="1" applyFill="1" applyBorder="1" applyAlignment="1">
      <alignment horizontal="center" wrapText="1"/>
    </xf>
    <xf numFmtId="0" fontId="72" fillId="32" borderId="10" xfId="0" applyFont="1" applyFill="1" applyBorder="1" applyAlignment="1">
      <alignment horizontal="center" vertical="center" wrapText="1"/>
    </xf>
    <xf numFmtId="174" fontId="64" fillId="29" borderId="10" xfId="52" applyNumberFormat="1" applyFont="1" applyFill="1" applyBorder="1" applyAlignment="1">
      <alignment horizontal="center" vertical="center" wrapText="1"/>
      <protection/>
    </xf>
    <xf numFmtId="0" fontId="72" fillId="31" borderId="10" xfId="0" applyFont="1" applyFill="1" applyBorder="1" applyAlignment="1">
      <alignment horizontal="center" wrapText="1"/>
    </xf>
    <xf numFmtId="0" fontId="72" fillId="25" borderId="10" xfId="0" applyFont="1" applyFill="1" applyBorder="1" applyAlignment="1">
      <alignment wrapText="1"/>
    </xf>
    <xf numFmtId="49" fontId="72" fillId="35" borderId="10" xfId="0" applyNumberFormat="1" applyFont="1" applyFill="1" applyBorder="1" applyAlignment="1">
      <alignment horizontal="center" wrapText="1"/>
    </xf>
    <xf numFmtId="0" fontId="72" fillId="35" borderId="10" xfId="0" applyFont="1" applyFill="1" applyBorder="1" applyAlignment="1">
      <alignment horizontal="center" wrapText="1"/>
    </xf>
    <xf numFmtId="49" fontId="64" fillId="0" borderId="13" xfId="199" applyNumberFormat="1" applyFont="1" applyBorder="1" applyAlignment="1">
      <alignment horizontal="center" vertical="center"/>
      <protection/>
    </xf>
    <xf numFmtId="49" fontId="74" fillId="0" borderId="13" xfId="199" applyNumberFormat="1" applyFont="1" applyBorder="1" applyAlignment="1">
      <alignment horizontal="center" vertical="center"/>
      <protection/>
    </xf>
    <xf numFmtId="174" fontId="64" fillId="35" borderId="10" xfId="0"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75" fillId="0" borderId="10" xfId="98" applyFont="1" applyBorder="1" applyAlignment="1">
      <alignment horizontal="center" vertical="center"/>
      <protection/>
    </xf>
    <xf numFmtId="0" fontId="0" fillId="0" borderId="10" xfId="0" applyFont="1" applyBorder="1" applyAlignment="1">
      <alignment vertical="center" wrapText="1"/>
    </xf>
    <xf numFmtId="0" fontId="38" fillId="0" borderId="10" xfId="0" applyFont="1" applyBorder="1" applyAlignment="1">
      <alignment horizontal="center" vertical="center" wrapText="1"/>
    </xf>
    <xf numFmtId="0" fontId="40" fillId="0" borderId="10" xfId="199" applyFont="1" applyBorder="1" applyAlignment="1">
      <alignment horizontal="center" vertical="center" wrapText="1"/>
      <protection/>
    </xf>
    <xf numFmtId="174" fontId="76" fillId="24" borderId="10" xfId="0" applyNumberFormat="1" applyFont="1" applyFill="1" applyBorder="1" applyAlignment="1">
      <alignment horizontal="center" vertical="center" wrapText="1"/>
    </xf>
    <xf numFmtId="174" fontId="77" fillId="24" borderId="10" xfId="0" applyNumberFormat="1" applyFont="1" applyFill="1" applyBorder="1" applyAlignment="1">
      <alignment horizontal="center" vertical="center" wrapText="1"/>
    </xf>
    <xf numFmtId="174" fontId="72" fillId="24" borderId="14" xfId="0" applyNumberFormat="1" applyFont="1" applyFill="1" applyBorder="1" applyAlignment="1">
      <alignment horizontal="center" vertical="center" wrapText="1"/>
    </xf>
    <xf numFmtId="174" fontId="72" fillId="25" borderId="14" xfId="0" applyNumberFormat="1" applyFont="1" applyFill="1" applyBorder="1" applyAlignment="1">
      <alignment horizontal="center" vertical="center" wrapText="1"/>
    </xf>
    <xf numFmtId="174" fontId="64" fillId="25" borderId="14" xfId="0" applyNumberFormat="1" applyFont="1" applyFill="1" applyBorder="1" applyAlignment="1">
      <alignment horizontal="center" vertical="center" wrapText="1"/>
    </xf>
    <xf numFmtId="174" fontId="64" fillId="32" borderId="14" xfId="0" applyNumberFormat="1" applyFont="1" applyFill="1" applyBorder="1" applyAlignment="1">
      <alignment horizontal="center" vertical="center" wrapText="1"/>
    </xf>
    <xf numFmtId="174" fontId="0" fillId="29" borderId="14" xfId="0" applyNumberFormat="1" applyFont="1" applyFill="1" applyBorder="1" applyAlignment="1">
      <alignment horizontal="center" vertical="center" wrapText="1"/>
    </xf>
    <xf numFmtId="174" fontId="2" fillId="25" borderId="14" xfId="0" applyNumberFormat="1" applyFont="1" applyFill="1" applyBorder="1" applyAlignment="1">
      <alignment horizontal="center" vertical="center" wrapText="1"/>
    </xf>
    <xf numFmtId="174" fontId="2" fillId="32" borderId="14" xfId="0" applyNumberFormat="1" applyFont="1" applyFill="1" applyBorder="1" applyAlignment="1">
      <alignment horizontal="center" vertical="center" wrapText="1"/>
    </xf>
    <xf numFmtId="174" fontId="2" fillId="25" borderId="14" xfId="0" applyNumberFormat="1" applyFont="1" applyFill="1" applyBorder="1" applyAlignment="1">
      <alignment horizontal="right" vertical="center" wrapText="1"/>
    </xf>
    <xf numFmtId="174" fontId="0" fillId="25" borderId="14" xfId="0" applyNumberFormat="1" applyFont="1" applyFill="1" applyBorder="1" applyAlignment="1">
      <alignment horizontal="right" vertical="center" wrapText="1"/>
    </xf>
    <xf numFmtId="175" fontId="0" fillId="29" borderId="14" xfId="52" applyNumberFormat="1" applyFont="1" applyFill="1" applyBorder="1" applyAlignment="1">
      <alignment horizontal="center" vertical="center" wrapText="1"/>
      <protection/>
    </xf>
    <xf numFmtId="175" fontId="64" fillId="29" borderId="14" xfId="52" applyNumberFormat="1" applyFont="1" applyFill="1" applyBorder="1" applyAlignment="1">
      <alignment horizontal="center" vertical="center" wrapText="1"/>
      <protection/>
    </xf>
    <xf numFmtId="174" fontId="72" fillId="32" borderId="14" xfId="0" applyNumberFormat="1" applyFont="1" applyFill="1" applyBorder="1" applyAlignment="1">
      <alignment horizontal="center" vertical="center" wrapText="1"/>
    </xf>
    <xf numFmtId="174" fontId="64" fillId="29" borderId="14" xfId="0" applyNumberFormat="1" applyFont="1" applyFill="1" applyBorder="1" applyAlignment="1">
      <alignment horizontal="center" vertical="center" wrapText="1"/>
    </xf>
    <xf numFmtId="174" fontId="64" fillId="25" borderId="14" xfId="0" applyNumberFormat="1" applyFont="1" applyFill="1" applyBorder="1" applyAlignment="1">
      <alignment horizontal="right" vertical="center" wrapText="1"/>
    </xf>
    <xf numFmtId="174" fontId="64" fillId="35" borderId="14" xfId="0" applyNumberFormat="1" applyFont="1" applyFill="1" applyBorder="1" applyAlignment="1">
      <alignment horizontal="right" vertical="center" wrapText="1"/>
    </xf>
    <xf numFmtId="49" fontId="74" fillId="0" borderId="10" xfId="199" applyNumberFormat="1" applyFont="1" applyBorder="1" applyAlignment="1">
      <alignment horizontal="center" vertical="center"/>
      <protection/>
    </xf>
    <xf numFmtId="0" fontId="72" fillId="0" borderId="0" xfId="199" applyFont="1" applyBorder="1" applyAlignment="1">
      <alignment horizontal="center" vertical="center" wrapText="1"/>
      <protection/>
    </xf>
    <xf numFmtId="0" fontId="64" fillId="0" borderId="0" xfId="199" applyFont="1" applyAlignment="1">
      <alignment horizontal="center" vertical="center"/>
      <protection/>
    </xf>
    <xf numFmtId="0" fontId="62" fillId="0" borderId="0" xfId="96" applyFont="1" applyFill="1" applyBorder="1" applyAlignment="1">
      <alignment horizontal="center" vertical="center"/>
      <protection/>
    </xf>
    <xf numFmtId="1" fontId="0" fillId="29" borderId="10" xfId="0" applyNumberFormat="1" applyFont="1" applyFill="1" applyBorder="1" applyAlignment="1">
      <alignment horizontal="center" vertical="center" wrapText="1"/>
    </xf>
    <xf numFmtId="17" fontId="0" fillId="29" borderId="10" xfId="0" applyNumberFormat="1" applyFont="1" applyFill="1" applyBorder="1" applyAlignment="1">
      <alignment horizontal="center" vertical="center" wrapText="1"/>
    </xf>
    <xf numFmtId="43" fontId="64" fillId="29" borderId="10" xfId="0" applyNumberFormat="1" applyFont="1" applyFill="1" applyBorder="1" applyAlignment="1">
      <alignment horizontal="center" vertical="center" wrapText="1"/>
    </xf>
    <xf numFmtId="43" fontId="64" fillId="29" borderId="10" xfId="0" applyNumberFormat="1" applyFont="1" applyFill="1" applyBorder="1" applyAlignment="1">
      <alignment vertical="center" wrapText="1"/>
    </xf>
    <xf numFmtId="174" fontId="0" fillId="29" borderId="10" xfId="52" applyNumberFormat="1" applyFont="1" applyFill="1" applyBorder="1" applyAlignment="1">
      <alignment horizontal="center" vertical="center" wrapText="1"/>
      <protection/>
    </xf>
    <xf numFmtId="0" fontId="0" fillId="29" borderId="10" xfId="52" applyNumberFormat="1" applyFont="1" applyFill="1" applyBorder="1" applyAlignment="1">
      <alignment horizontal="center" vertical="center" wrapText="1"/>
      <protection/>
    </xf>
    <xf numFmtId="0" fontId="0" fillId="29" borderId="10" xfId="0" applyFont="1" applyFill="1" applyBorder="1" applyAlignment="1">
      <alignment horizontal="center" vertical="center" wrapText="1"/>
    </xf>
    <xf numFmtId="0" fontId="72" fillId="24" borderId="10" xfId="0" applyFont="1" applyFill="1" applyBorder="1" applyAlignment="1">
      <alignment wrapText="1"/>
    </xf>
    <xf numFmtId="0" fontId="22" fillId="29" borderId="10" xfId="0" applyFont="1" applyFill="1" applyBorder="1" applyAlignment="1">
      <alignment horizontal="left" vertical="center" wrapText="1"/>
    </xf>
    <xf numFmtId="174" fontId="0" fillId="0" borderId="0" xfId="0" applyNumberFormat="1" applyFont="1" applyAlignment="1">
      <alignment/>
    </xf>
    <xf numFmtId="174" fontId="2" fillId="25" borderId="10" xfId="0" applyNumberFormat="1" applyFont="1" applyFill="1" applyBorder="1" applyAlignment="1">
      <alignment vertical="center" wrapText="1"/>
    </xf>
    <xf numFmtId="0" fontId="72" fillId="25" borderId="10" xfId="0" applyFont="1" applyFill="1" applyBorder="1" applyAlignment="1">
      <alignment vertical="center" wrapText="1"/>
    </xf>
    <xf numFmtId="174" fontId="72" fillId="25" borderId="10" xfId="0" applyNumberFormat="1" applyFont="1" applyFill="1" applyBorder="1" applyAlignment="1">
      <alignment vertical="center" wrapText="1"/>
    </xf>
    <xf numFmtId="0" fontId="72" fillId="32" borderId="10" xfId="0" applyFont="1" applyFill="1" applyBorder="1" applyAlignment="1">
      <alignment wrapText="1"/>
    </xf>
    <xf numFmtId="174" fontId="2" fillId="32" borderId="10" xfId="0" applyNumberFormat="1" applyFont="1" applyFill="1" applyBorder="1" applyAlignment="1">
      <alignment vertical="center" wrapText="1"/>
    </xf>
    <xf numFmtId="0" fontId="72" fillId="32" borderId="10" xfId="0" applyFont="1" applyFill="1" applyBorder="1" applyAlignment="1">
      <alignment vertical="center" wrapText="1"/>
    </xf>
    <xf numFmtId="174" fontId="72" fillId="32" borderId="10" xfId="0" applyNumberFormat="1" applyFont="1" applyFill="1" applyBorder="1" applyAlignment="1">
      <alignment vertical="center" wrapText="1"/>
    </xf>
    <xf numFmtId="0" fontId="64" fillId="25" borderId="10" xfId="0" applyFont="1" applyFill="1" applyBorder="1" applyAlignment="1">
      <alignment wrapText="1"/>
    </xf>
    <xf numFmtId="174" fontId="0" fillId="25" borderId="10" xfId="0" applyNumberFormat="1" applyFont="1" applyFill="1" applyBorder="1" applyAlignment="1">
      <alignment vertical="center" wrapText="1"/>
    </xf>
    <xf numFmtId="174" fontId="64" fillId="25" borderId="10" xfId="0" applyNumberFormat="1" applyFont="1" applyFill="1" applyBorder="1" applyAlignment="1">
      <alignment vertical="center" wrapText="1"/>
    </xf>
    <xf numFmtId="1" fontId="64" fillId="25" borderId="10" xfId="0" applyNumberFormat="1" applyFont="1" applyFill="1" applyBorder="1" applyAlignment="1">
      <alignment vertical="center" wrapText="1"/>
    </xf>
    <xf numFmtId="0" fontId="72" fillId="35" borderId="10" xfId="0" applyFont="1" applyFill="1" applyBorder="1" applyAlignment="1">
      <alignment wrapText="1"/>
    </xf>
    <xf numFmtId="174" fontId="0" fillId="35" borderId="10" xfId="0" applyNumberFormat="1" applyFont="1" applyFill="1" applyBorder="1" applyAlignment="1">
      <alignment vertical="center" wrapText="1"/>
    </xf>
    <xf numFmtId="0" fontId="72" fillId="35" borderId="10" xfId="0" applyFont="1" applyFill="1" applyBorder="1" applyAlignment="1">
      <alignment vertical="center" wrapText="1"/>
    </xf>
    <xf numFmtId="174" fontId="64" fillId="35" borderId="10" xfId="0" applyNumberFormat="1" applyFont="1" applyFill="1" applyBorder="1" applyAlignment="1">
      <alignment vertical="center" wrapText="1"/>
    </xf>
    <xf numFmtId="175" fontId="77" fillId="29" borderId="10" xfId="52" applyNumberFormat="1" applyFont="1" applyFill="1" applyBorder="1" applyAlignment="1">
      <alignment vertical="center" wrapText="1"/>
      <protection/>
    </xf>
    <xf numFmtId="174" fontId="77" fillId="29" borderId="10" xfId="0" applyNumberFormat="1" applyFont="1" applyFill="1" applyBorder="1" applyAlignment="1">
      <alignment horizontal="center" vertical="center" wrapText="1"/>
    </xf>
    <xf numFmtId="0" fontId="74" fillId="0" borderId="10" xfId="199" applyFont="1" applyBorder="1" applyAlignment="1">
      <alignment horizontal="center" vertical="center" wrapText="1"/>
      <protection/>
    </xf>
    <xf numFmtId="0" fontId="64" fillId="0" borderId="10" xfId="199" applyFont="1" applyBorder="1" applyAlignment="1">
      <alignment horizontal="center" vertical="center" wrapText="1"/>
      <protection/>
    </xf>
    <xf numFmtId="0" fontId="70" fillId="0" borderId="15" xfId="98" applyFont="1" applyFill="1" applyBorder="1" applyAlignment="1">
      <alignment vertical="center" wrapText="1"/>
      <protection/>
    </xf>
    <xf numFmtId="0" fontId="70" fillId="0" borderId="16" xfId="98" applyFont="1" applyFill="1" applyBorder="1" applyAlignment="1">
      <alignment vertical="center" wrapText="1"/>
      <protection/>
    </xf>
    <xf numFmtId="0" fontId="70" fillId="0" borderId="17" xfId="98" applyFont="1" applyFill="1" applyBorder="1" applyAlignment="1">
      <alignment vertical="center" wrapText="1"/>
      <protection/>
    </xf>
    <xf numFmtId="0" fontId="70" fillId="0" borderId="18" xfId="98" applyFont="1" applyFill="1" applyBorder="1" applyAlignment="1">
      <alignment vertical="center" wrapText="1"/>
      <protection/>
    </xf>
    <xf numFmtId="0" fontId="78" fillId="0" borderId="10" xfId="0" applyFont="1" applyFill="1" applyBorder="1" applyAlignment="1">
      <alignment horizontal="center" vertical="center" wrapText="1"/>
    </xf>
    <xf numFmtId="0" fontId="79" fillId="0" borderId="10" xfId="98" applyFont="1" applyFill="1" applyBorder="1" applyAlignment="1">
      <alignment horizontal="center" vertical="center" wrapText="1"/>
      <protection/>
    </xf>
    <xf numFmtId="0" fontId="80" fillId="0" borderId="0" xfId="199" applyFont="1" applyAlignment="1">
      <alignment vertical="center"/>
      <protection/>
    </xf>
    <xf numFmtId="0" fontId="2" fillId="0" borderId="17" xfId="234" applyFont="1" applyFill="1" applyBorder="1" applyAlignment="1">
      <alignment/>
      <protection/>
    </xf>
    <xf numFmtId="0" fontId="64" fillId="29" borderId="10" xfId="199" applyFont="1" applyFill="1" applyBorder="1" applyAlignment="1">
      <alignment horizontal="center"/>
      <protection/>
    </xf>
    <xf numFmtId="174" fontId="72" fillId="29" borderId="10" xfId="0" applyNumberFormat="1" applyFont="1" applyFill="1" applyBorder="1" applyAlignment="1">
      <alignment horizontal="center" vertical="center" wrapText="1"/>
    </xf>
    <xf numFmtId="174" fontId="73" fillId="29" borderId="10" xfId="0" applyNumberFormat="1" applyFont="1" applyFill="1" applyBorder="1" applyAlignment="1">
      <alignment horizontal="center" vertical="center" wrapText="1"/>
    </xf>
    <xf numFmtId="0" fontId="72" fillId="29" borderId="10" xfId="0" applyFont="1" applyFill="1" applyBorder="1" applyAlignment="1">
      <alignment horizontal="center" wrapText="1"/>
    </xf>
    <xf numFmtId="0" fontId="72" fillId="29" borderId="10" xfId="0" applyFont="1" applyFill="1" applyBorder="1" applyAlignment="1">
      <alignment wrapText="1"/>
    </xf>
    <xf numFmtId="0" fontId="67" fillId="29" borderId="0" xfId="199" applyFont="1" applyFill="1">
      <alignment/>
      <protection/>
    </xf>
    <xf numFmtId="0" fontId="65" fillId="29" borderId="0" xfId="199" applyFont="1" applyFill="1">
      <alignment/>
      <protection/>
    </xf>
    <xf numFmtId="0" fontId="2" fillId="29" borderId="0" xfId="0" applyFont="1" applyFill="1" applyAlignment="1">
      <alignment horizontal="center" vertical="center"/>
    </xf>
    <xf numFmtId="0" fontId="66" fillId="29" borderId="0" xfId="199" applyFont="1" applyFill="1" applyAlignment="1">
      <alignment horizontal="left" vertical="center"/>
      <protection/>
    </xf>
    <xf numFmtId="0" fontId="60" fillId="29" borderId="10" xfId="199" applyFont="1" applyFill="1" applyBorder="1" applyAlignment="1">
      <alignment vertical="center" wrapText="1"/>
      <protection/>
    </xf>
    <xf numFmtId="1" fontId="64" fillId="29" borderId="10" xfId="52" applyNumberFormat="1" applyFont="1" applyFill="1" applyBorder="1" applyAlignment="1">
      <alignment horizontal="center" vertical="center" wrapText="1"/>
      <protection/>
    </xf>
    <xf numFmtId="185" fontId="40" fillId="29" borderId="10" xfId="52" applyNumberFormat="1" applyFont="1" applyFill="1" applyBorder="1" applyAlignment="1">
      <alignment horizontal="center" vertical="center" wrapText="1"/>
      <protection/>
    </xf>
    <xf numFmtId="185" fontId="81" fillId="29" borderId="10" xfId="52" applyNumberFormat="1" applyFont="1" applyFill="1" applyBorder="1" applyAlignment="1">
      <alignment horizontal="center" vertical="center" wrapText="1"/>
      <protection/>
    </xf>
    <xf numFmtId="185" fontId="3" fillId="29" borderId="10" xfId="52" applyNumberFormat="1" applyFont="1" applyFill="1" applyBorder="1" applyAlignment="1">
      <alignment vertical="center" wrapText="1"/>
      <protection/>
    </xf>
    <xf numFmtId="0" fontId="60" fillId="29" borderId="0" xfId="92" applyFont="1" applyFill="1" applyAlignment="1">
      <alignment vertical="center"/>
      <protection/>
    </xf>
    <xf numFmtId="0" fontId="60" fillId="29" borderId="0" xfId="92" applyFont="1" applyFill="1">
      <alignment/>
      <protection/>
    </xf>
    <xf numFmtId="0" fontId="64" fillId="29" borderId="0" xfId="199" applyFont="1" applyFill="1" applyAlignment="1">
      <alignment horizontal="center" vertical="top"/>
      <protection/>
    </xf>
    <xf numFmtId="0" fontId="60" fillId="29" borderId="10" xfId="92" applyFont="1" applyFill="1" applyBorder="1" applyAlignment="1">
      <alignment horizontal="center" vertical="center"/>
      <protection/>
    </xf>
    <xf numFmtId="0" fontId="74" fillId="0" borderId="10" xfId="199" applyFont="1" applyBorder="1" applyAlignment="1">
      <alignment horizontal="center" vertical="center" wrapText="1"/>
      <protection/>
    </xf>
    <xf numFmtId="0" fontId="64" fillId="0" borderId="10" xfId="199" applyFont="1" applyBorder="1" applyAlignment="1">
      <alignment horizontal="center" vertical="center" wrapText="1"/>
      <protection/>
    </xf>
    <xf numFmtId="0" fontId="71" fillId="0" borderId="0" xfId="199" applyFont="1" applyAlignment="1">
      <alignment horizontal="center"/>
      <protection/>
    </xf>
    <xf numFmtId="0" fontId="22" fillId="0" borderId="0" xfId="0" applyFont="1" applyAlignment="1">
      <alignment wrapText="1"/>
    </xf>
    <xf numFmtId="0" fontId="21" fillId="0" borderId="0" xfId="0" applyFont="1" applyBorder="1" applyAlignment="1">
      <alignment wrapText="1"/>
    </xf>
    <xf numFmtId="0" fontId="64" fillId="0" borderId="0" xfId="199" applyFont="1" applyAlignment="1">
      <alignment/>
      <protection/>
    </xf>
    <xf numFmtId="0" fontId="80" fillId="0" borderId="0" xfId="199" applyFont="1" applyAlignment="1">
      <alignment horizontal="center"/>
      <protection/>
    </xf>
    <xf numFmtId="0" fontId="80" fillId="0" borderId="0" xfId="199" applyFont="1" applyAlignment="1">
      <alignment/>
      <protection/>
    </xf>
    <xf numFmtId="0" fontId="22" fillId="0" borderId="0" xfId="0" applyFont="1" applyBorder="1" applyAlignment="1">
      <alignment horizontal="center" wrapText="1"/>
    </xf>
    <xf numFmtId="0" fontId="41" fillId="0" borderId="15" xfId="0" applyFont="1" applyBorder="1" applyAlignment="1">
      <alignment horizontal="center" wrapText="1"/>
    </xf>
    <xf numFmtId="0" fontId="80" fillId="0" borderId="15" xfId="199" applyFont="1" applyBorder="1" applyAlignment="1">
      <alignment/>
      <protection/>
    </xf>
    <xf numFmtId="0" fontId="41" fillId="0" borderId="0" xfId="0" applyFont="1" applyBorder="1" applyAlignment="1">
      <alignment wrapText="1"/>
    </xf>
    <xf numFmtId="0" fontId="41" fillId="0" borderId="0" xfId="0" applyFont="1" applyBorder="1" applyAlignment="1">
      <alignment horizontal="center" wrapText="1"/>
    </xf>
    <xf numFmtId="0" fontId="80" fillId="0" borderId="0" xfId="199" applyFont="1" applyBorder="1" applyAlignment="1">
      <alignment/>
      <protection/>
    </xf>
    <xf numFmtId="0" fontId="80" fillId="0" borderId="0" xfId="199" applyFont="1" applyBorder="1" applyAlignment="1">
      <alignment horizontal="right"/>
      <protection/>
    </xf>
    <xf numFmtId="0" fontId="41" fillId="0" borderId="15" xfId="0" applyFont="1" applyBorder="1" applyAlignment="1">
      <alignment wrapText="1"/>
    </xf>
    <xf numFmtId="175" fontId="77" fillId="29" borderId="10" xfId="52" applyNumberFormat="1" applyFont="1" applyFill="1" applyBorder="1" applyAlignment="1">
      <alignment horizontal="center" vertical="center" wrapText="1"/>
      <protection/>
    </xf>
    <xf numFmtId="174" fontId="76" fillId="25" borderId="10" xfId="0" applyNumberFormat="1" applyFont="1" applyFill="1" applyBorder="1" applyAlignment="1">
      <alignment horizontal="center" vertical="center" wrapText="1"/>
    </xf>
    <xf numFmtId="174" fontId="77" fillId="25" borderId="10" xfId="0" applyNumberFormat="1" applyFont="1" applyFill="1" applyBorder="1" applyAlignment="1">
      <alignment horizontal="center" vertical="center" wrapText="1"/>
    </xf>
    <xf numFmtId="174" fontId="76" fillId="32" borderId="10" xfId="0" applyNumberFormat="1" applyFont="1" applyFill="1" applyBorder="1" applyAlignment="1">
      <alignment horizontal="center" vertical="center" wrapText="1"/>
    </xf>
    <xf numFmtId="0" fontId="72" fillId="0" borderId="0" xfId="199" applyFont="1" applyBorder="1" applyAlignment="1">
      <alignment horizontal="center" vertical="center" wrapText="1"/>
      <protection/>
    </xf>
    <xf numFmtId="0" fontId="74" fillId="0" borderId="10" xfId="199" applyFont="1" applyBorder="1" applyAlignment="1">
      <alignment horizontal="center" vertical="center" wrapText="1"/>
      <protection/>
    </xf>
    <xf numFmtId="0" fontId="38" fillId="0" borderId="0" xfId="0" applyFont="1" applyFill="1" applyAlignment="1">
      <alignment horizontal="center"/>
    </xf>
    <xf numFmtId="0" fontId="64" fillId="0" borderId="10" xfId="199" applyFont="1" applyBorder="1" applyAlignment="1">
      <alignment horizontal="center" vertical="center" wrapText="1"/>
      <protection/>
    </xf>
    <xf numFmtId="0" fontId="64" fillId="0" borderId="0" xfId="199" applyFont="1" applyAlignment="1">
      <alignment horizontal="center" vertical="center"/>
      <protection/>
    </xf>
    <xf numFmtId="0" fontId="71" fillId="0" borderId="0" xfId="199" applyFont="1" applyAlignment="1">
      <alignment horizontal="center" vertical="center"/>
      <protection/>
    </xf>
    <xf numFmtId="0" fontId="71" fillId="0" borderId="0" xfId="199" applyFont="1" applyAlignment="1">
      <alignment horizontal="center"/>
      <protection/>
    </xf>
    <xf numFmtId="0" fontId="74" fillId="0" borderId="19" xfId="199" applyFont="1" applyBorder="1" applyAlignment="1">
      <alignment horizontal="center" vertical="center" wrapText="1"/>
      <protection/>
    </xf>
    <xf numFmtId="0" fontId="74" fillId="0" borderId="20" xfId="199" applyFont="1" applyBorder="1" applyAlignment="1">
      <alignment horizontal="center" vertical="center" wrapText="1"/>
      <protection/>
    </xf>
    <xf numFmtId="0" fontId="74" fillId="0" borderId="14" xfId="199" applyFont="1" applyBorder="1" applyAlignment="1">
      <alignment horizontal="center" vertical="center" wrapText="1"/>
      <protection/>
    </xf>
    <xf numFmtId="0" fontId="40" fillId="0" borderId="19" xfId="199" applyFont="1" applyBorder="1" applyAlignment="1">
      <alignment horizontal="center" vertical="center" wrapText="1"/>
      <protection/>
    </xf>
    <xf numFmtId="0" fontId="40" fillId="0" borderId="14" xfId="199" applyFont="1" applyBorder="1" applyAlignment="1">
      <alignment horizontal="center" vertical="center" wrapText="1"/>
      <protection/>
    </xf>
    <xf numFmtId="0" fontId="64" fillId="0" borderId="0" xfId="199" applyFont="1" applyAlignment="1">
      <alignment horizontal="center" vertical="top"/>
      <protection/>
    </xf>
    <xf numFmtId="0" fontId="0" fillId="0" borderId="0" xfId="0" applyFont="1" applyFill="1" applyAlignment="1">
      <alignment horizontal="center"/>
    </xf>
    <xf numFmtId="0" fontId="41" fillId="0" borderId="15" xfId="0" applyFont="1" applyBorder="1" applyAlignment="1">
      <alignment horizontal="left" wrapText="1"/>
    </xf>
    <xf numFmtId="0" fontId="41" fillId="0" borderId="0" xfId="0" applyFont="1" applyBorder="1" applyAlignment="1">
      <alignment horizontal="left" wrapText="1"/>
    </xf>
    <xf numFmtId="0" fontId="21" fillId="0" borderId="0" xfId="0" applyFont="1" applyBorder="1" applyAlignment="1">
      <alignment horizontal="left" wrapText="1"/>
    </xf>
    <xf numFmtId="0" fontId="0" fillId="0" borderId="10" xfId="0" applyFont="1" applyFill="1" applyBorder="1" applyAlignment="1">
      <alignment horizontal="center" vertical="center" wrapText="1"/>
    </xf>
    <xf numFmtId="0" fontId="25" fillId="0" borderId="0" xfId="0" applyFont="1" applyFill="1" applyAlignment="1">
      <alignment horizontal="center" vertical="center"/>
    </xf>
    <xf numFmtId="0" fontId="24" fillId="0" borderId="0" xfId="0" applyFont="1" applyFill="1" applyAlignment="1">
      <alignment horizontal="center"/>
    </xf>
    <xf numFmtId="0" fontId="25" fillId="0" borderId="0" xfId="0" applyFont="1" applyFill="1" applyAlignment="1">
      <alignment horizontal="center"/>
    </xf>
    <xf numFmtId="0" fontId="80" fillId="0" borderId="0" xfId="199" applyFont="1" applyAlignment="1">
      <alignment horizontal="center" vertical="center"/>
      <protection/>
    </xf>
    <xf numFmtId="0" fontId="80" fillId="0" borderId="0" xfId="199" applyFont="1" applyAlignment="1">
      <alignment horizontal="center" vertical="top"/>
      <protection/>
    </xf>
    <xf numFmtId="0" fontId="0" fillId="0" borderId="10" xfId="0" applyFont="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textRotation="90" wrapText="1"/>
    </xf>
    <xf numFmtId="1" fontId="2" fillId="0" borderId="17" xfId="0" applyNumberFormat="1" applyFont="1" applyFill="1" applyBorder="1" applyAlignment="1">
      <alignment horizontal="center" vertical="top"/>
    </xf>
    <xf numFmtId="0" fontId="70" fillId="0" borderId="10" xfId="98" applyFont="1" applyFill="1" applyBorder="1" applyAlignment="1">
      <alignment horizontal="center" vertical="center"/>
      <protection/>
    </xf>
    <xf numFmtId="0" fontId="62" fillId="0" borderId="21" xfId="98" applyFont="1" applyFill="1" applyBorder="1" applyAlignment="1">
      <alignment horizontal="center" vertical="center"/>
      <protection/>
    </xf>
    <xf numFmtId="0" fontId="62" fillId="0" borderId="15" xfId="98" applyFont="1" applyFill="1" applyBorder="1" applyAlignment="1">
      <alignment horizontal="center" vertical="center"/>
      <protection/>
    </xf>
    <xf numFmtId="0" fontId="62" fillId="0" borderId="16" xfId="98" applyFont="1" applyFill="1" applyBorder="1" applyAlignment="1">
      <alignment horizontal="center" vertical="center"/>
      <protection/>
    </xf>
    <xf numFmtId="0" fontId="62" fillId="0" borderId="22" xfId="98" applyFont="1" applyFill="1" applyBorder="1" applyAlignment="1">
      <alignment horizontal="center" vertical="center"/>
      <protection/>
    </xf>
    <xf numFmtId="0" fontId="62" fillId="0" borderId="17" xfId="98" applyFont="1" applyFill="1" applyBorder="1" applyAlignment="1">
      <alignment horizontal="center" vertical="center"/>
      <protection/>
    </xf>
    <xf numFmtId="0" fontId="62" fillId="0" borderId="18" xfId="98" applyFont="1" applyFill="1" applyBorder="1" applyAlignment="1">
      <alignment horizontal="center" vertical="center"/>
      <protection/>
    </xf>
    <xf numFmtId="0" fontId="2" fillId="0" borderId="0" xfId="0" applyFont="1" applyFill="1" applyAlignment="1">
      <alignment horizontal="center"/>
    </xf>
    <xf numFmtId="0" fontId="70" fillId="0" borderId="13" xfId="98" applyFont="1" applyFill="1" applyBorder="1" applyAlignment="1">
      <alignment horizontal="center" vertical="center" wrapText="1"/>
      <protection/>
    </xf>
    <xf numFmtId="0" fontId="70" fillId="0" borderId="11" xfId="98" applyFont="1" applyFill="1" applyBorder="1" applyAlignment="1">
      <alignment horizontal="center" vertical="center" wrapText="1"/>
      <protection/>
    </xf>
    <xf numFmtId="0" fontId="70" fillId="0" borderId="12" xfId="98" applyFont="1" applyFill="1" applyBorder="1" applyAlignment="1">
      <alignment horizontal="center" vertical="center" wrapText="1"/>
      <protection/>
    </xf>
    <xf numFmtId="0" fontId="70" fillId="0" borderId="19" xfId="98" applyFont="1" applyFill="1" applyBorder="1" applyAlignment="1">
      <alignment horizontal="center" vertical="center"/>
      <protection/>
    </xf>
    <xf numFmtId="0" fontId="70" fillId="0" borderId="20" xfId="98" applyFont="1" applyFill="1" applyBorder="1" applyAlignment="1">
      <alignment horizontal="center" vertical="center"/>
      <protection/>
    </xf>
    <xf numFmtId="0" fontId="70" fillId="0" borderId="19" xfId="98" applyFont="1" applyFill="1" applyBorder="1" applyAlignment="1">
      <alignment horizontal="center" vertical="center" wrapText="1"/>
      <protection/>
    </xf>
    <xf numFmtId="0" fontId="70" fillId="0" borderId="20" xfId="98" applyFont="1" applyFill="1" applyBorder="1" applyAlignment="1">
      <alignment horizontal="center" vertical="center" wrapText="1"/>
      <protection/>
    </xf>
    <xf numFmtId="0" fontId="70" fillId="0" borderId="14" xfId="98" applyFont="1" applyFill="1" applyBorder="1" applyAlignment="1">
      <alignment horizontal="center" vertical="center" wrapText="1"/>
      <protection/>
    </xf>
    <xf numFmtId="0" fontId="70" fillId="0" borderId="14" xfId="98" applyFont="1" applyFill="1" applyBorder="1" applyAlignment="1">
      <alignment horizontal="center" vertical="center"/>
      <protection/>
    </xf>
    <xf numFmtId="0" fontId="70" fillId="0" borderId="10" xfId="98" applyFont="1" applyFill="1" applyBorder="1" applyAlignment="1">
      <alignment horizontal="center" vertical="center" wrapText="1"/>
      <protection/>
    </xf>
    <xf numFmtId="0" fontId="62" fillId="0" borderId="0" xfId="96" applyFont="1" applyFill="1" applyBorder="1" applyAlignment="1">
      <alignment horizontal="center"/>
      <protection/>
    </xf>
    <xf numFmtId="0" fontId="24" fillId="0" borderId="0" xfId="0" applyFont="1" applyFill="1" applyAlignment="1">
      <alignment horizontal="center" vertical="center"/>
    </xf>
    <xf numFmtId="0" fontId="0" fillId="0" borderId="0" xfId="0" applyFont="1" applyFill="1" applyAlignment="1">
      <alignment horizontal="center" vertical="center"/>
    </xf>
    <xf numFmtId="0" fontId="2" fillId="0" borderId="17" xfId="234" applyFont="1" applyFill="1" applyBorder="1" applyAlignment="1">
      <alignment horizontal="center"/>
      <protection/>
    </xf>
    <xf numFmtId="0" fontId="82" fillId="0" borderId="0" xfId="96" applyFont="1" applyFill="1" applyBorder="1" applyAlignment="1">
      <alignment horizontal="center"/>
      <protection/>
    </xf>
    <xf numFmtId="0" fontId="62" fillId="0" borderId="0" xfId="96" applyFont="1" applyFill="1" applyBorder="1" applyAlignment="1">
      <alignment horizontal="center" wrapText="1"/>
      <protection/>
    </xf>
    <xf numFmtId="0" fontId="0" fillId="0" borderId="0" xfId="0" applyAlignment="1">
      <alignment/>
    </xf>
    <xf numFmtId="0" fontId="2" fillId="0" borderId="0" xfId="234" applyFont="1" applyFill="1" applyBorder="1" applyAlignment="1">
      <alignment horizontal="center"/>
      <protection/>
    </xf>
    <xf numFmtId="0" fontId="70" fillId="0" borderId="0" xfId="98" applyFont="1" applyFill="1" applyBorder="1" applyAlignment="1">
      <alignment horizontal="center" vertical="center" wrapText="1"/>
      <protection/>
    </xf>
    <xf numFmtId="0" fontId="62" fillId="0" borderId="0" xfId="98" applyFont="1" applyFill="1" applyBorder="1" applyAlignment="1">
      <alignment horizontal="center" vertical="center"/>
      <protection/>
    </xf>
    <xf numFmtId="0" fontId="70" fillId="0" borderId="0" xfId="98" applyFont="1" applyFill="1" applyBorder="1" applyAlignment="1">
      <alignment horizontal="center" vertical="center"/>
      <protection/>
    </xf>
    <xf numFmtId="0" fontId="70" fillId="0" borderId="21" xfId="98" applyFont="1" applyFill="1" applyBorder="1" applyAlignment="1">
      <alignment horizontal="center" vertical="center" wrapText="1"/>
      <protection/>
    </xf>
    <xf numFmtId="0" fontId="70" fillId="0" borderId="15" xfId="98" applyFont="1" applyFill="1" applyBorder="1" applyAlignment="1">
      <alignment horizontal="center" vertical="center" wrapText="1"/>
      <protection/>
    </xf>
    <xf numFmtId="0" fontId="70" fillId="0" borderId="16" xfId="98" applyFont="1" applyFill="1" applyBorder="1" applyAlignment="1">
      <alignment horizontal="center" vertical="center" wrapText="1"/>
      <protection/>
    </xf>
    <xf numFmtId="0" fontId="70" fillId="0" borderId="23" xfId="98" applyFont="1" applyFill="1" applyBorder="1" applyAlignment="1">
      <alignment horizontal="center" vertical="center" wrapText="1"/>
      <protection/>
    </xf>
    <xf numFmtId="0" fontId="70" fillId="0" borderId="24" xfId="98" applyFont="1" applyFill="1" applyBorder="1" applyAlignment="1">
      <alignment horizontal="center" vertical="center" wrapText="1"/>
      <protection/>
    </xf>
    <xf numFmtId="0" fontId="70" fillId="0" borderId="22" xfId="98" applyFont="1" applyFill="1" applyBorder="1" applyAlignment="1">
      <alignment horizontal="center" vertical="center" wrapText="1"/>
      <protection/>
    </xf>
    <xf numFmtId="0" fontId="70" fillId="0" borderId="17" xfId="98" applyFont="1" applyFill="1" applyBorder="1" applyAlignment="1">
      <alignment horizontal="center" vertical="center" wrapText="1"/>
      <protection/>
    </xf>
    <xf numFmtId="0" fontId="70" fillId="0" borderId="18" xfId="98" applyFont="1" applyFill="1" applyBorder="1" applyAlignment="1">
      <alignment horizontal="center" vertical="center" wrapText="1"/>
      <protection/>
    </xf>
    <xf numFmtId="0" fontId="80" fillId="0" borderId="0" xfId="199" applyFont="1" applyAlignment="1">
      <alignment horizontal="right"/>
      <protection/>
    </xf>
    <xf numFmtId="0" fontId="0" fillId="0" borderId="19" xfId="234" applyFont="1" applyFill="1" applyBorder="1" applyAlignment="1">
      <alignment horizontal="center" vertical="center"/>
      <protection/>
    </xf>
    <xf numFmtId="0" fontId="0" fillId="0" borderId="20" xfId="234" applyFont="1" applyFill="1" applyBorder="1" applyAlignment="1">
      <alignment horizontal="center" vertical="center"/>
      <protection/>
    </xf>
    <xf numFmtId="0" fontId="0" fillId="0" borderId="14" xfId="234" applyFont="1" applyFill="1" applyBorder="1" applyAlignment="1">
      <alignment horizontal="center" vertical="center"/>
      <protection/>
    </xf>
    <xf numFmtId="0" fontId="0" fillId="0" borderId="10" xfId="234" applyFont="1" applyFill="1" applyBorder="1" applyAlignment="1">
      <alignment horizontal="center" vertical="center"/>
      <protection/>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80" fillId="0" borderId="15" xfId="199" applyFont="1" applyBorder="1" applyAlignment="1">
      <alignment horizontal="right" indent="2"/>
      <protection/>
    </xf>
    <xf numFmtId="0" fontId="80" fillId="0" borderId="0" xfId="199" applyFont="1" applyBorder="1" applyAlignment="1">
      <alignment horizontal="right" indent="2"/>
      <protection/>
    </xf>
    <xf numFmtId="0" fontId="0" fillId="0" borderId="10" xfId="234" applyFont="1" applyFill="1" applyBorder="1" applyAlignment="1">
      <alignment horizontal="center"/>
      <protection/>
    </xf>
    <xf numFmtId="0" fontId="83" fillId="0" borderId="0" xfId="0" applyFont="1" applyAlignment="1">
      <alignment horizontal="center" vertical="center" wrapText="1"/>
    </xf>
    <xf numFmtId="0" fontId="78" fillId="0" borderId="10" xfId="0" applyFont="1" applyFill="1" applyBorder="1" applyAlignment="1">
      <alignment horizontal="center" vertical="center" wrapText="1"/>
    </xf>
    <xf numFmtId="0" fontId="79" fillId="0" borderId="10" xfId="98" applyFont="1" applyFill="1" applyBorder="1" applyAlignment="1">
      <alignment horizontal="center" vertical="center" wrapText="1"/>
      <protection/>
    </xf>
    <xf numFmtId="0" fontId="68" fillId="0" borderId="17" xfId="92" applyFont="1" applyFill="1" applyBorder="1" applyAlignment="1">
      <alignment horizontal="center"/>
      <protection/>
    </xf>
    <xf numFmtId="0" fontId="60" fillId="0" borderId="0" xfId="92" applyFont="1" applyAlignment="1">
      <alignment horizontal="center"/>
      <protection/>
    </xf>
    <xf numFmtId="0" fontId="60" fillId="0" borderId="17" xfId="92" applyFont="1" applyFill="1" applyBorder="1">
      <alignment/>
      <protection/>
    </xf>
    <xf numFmtId="0" fontId="60" fillId="0" borderId="13" xfId="92" applyFont="1" applyFill="1" applyBorder="1" applyAlignment="1">
      <alignment horizontal="center" vertical="center" wrapText="1"/>
      <protection/>
    </xf>
    <xf numFmtId="0" fontId="60" fillId="0" borderId="11" xfId="92" applyFont="1" applyFill="1" applyBorder="1" applyAlignment="1">
      <alignment horizontal="center" vertical="center" wrapText="1"/>
      <protection/>
    </xf>
    <xf numFmtId="0" fontId="60" fillId="0" borderId="12" xfId="92" applyFont="1" applyFill="1" applyBorder="1" applyAlignment="1">
      <alignment horizontal="center" vertical="center" wrapText="1"/>
      <protection/>
    </xf>
    <xf numFmtId="0" fontId="60" fillId="0" borderId="10" xfId="92" applyFont="1" applyFill="1" applyBorder="1" applyAlignment="1">
      <alignment horizontal="center" vertical="center" wrapText="1"/>
      <protection/>
    </xf>
    <xf numFmtId="0" fontId="60" fillId="0" borderId="10" xfId="92" applyFont="1" applyBorder="1" applyAlignment="1">
      <alignment horizontal="center" vertical="center" wrapText="1"/>
      <protection/>
    </xf>
    <xf numFmtId="0" fontId="0" fillId="0" borderId="10" xfId="234" applyFont="1" applyBorder="1" applyAlignment="1">
      <alignment horizontal="center" vertical="center" wrapText="1"/>
      <protection/>
    </xf>
    <xf numFmtId="0" fontId="61" fillId="0" borderId="0" xfId="92" applyFont="1" applyAlignment="1">
      <alignment horizontal="center"/>
      <protection/>
    </xf>
    <xf numFmtId="0" fontId="27" fillId="0" borderId="19" xfId="92" applyFont="1" applyFill="1" applyBorder="1" applyAlignment="1">
      <alignment horizontal="center" vertical="center" wrapText="1"/>
      <protection/>
    </xf>
    <xf numFmtId="0" fontId="27" fillId="0" borderId="20" xfId="92" applyFont="1" applyFill="1" applyBorder="1" applyAlignment="1">
      <alignment horizontal="center" vertical="center" wrapText="1"/>
      <protection/>
    </xf>
    <xf numFmtId="0" fontId="27" fillId="0" borderId="14" xfId="92" applyFont="1" applyFill="1" applyBorder="1" applyAlignment="1">
      <alignment horizontal="center" vertical="center" wrapText="1"/>
      <protection/>
    </xf>
    <xf numFmtId="0" fontId="0" fillId="0" borderId="13" xfId="234" applyFont="1" applyBorder="1" applyAlignment="1">
      <alignment horizontal="center" vertical="center" wrapText="1"/>
      <protection/>
    </xf>
    <xf numFmtId="0" fontId="0" fillId="0" borderId="11" xfId="234" applyFont="1" applyBorder="1" applyAlignment="1">
      <alignment horizontal="center" vertical="center" wrapText="1"/>
      <protection/>
    </xf>
    <xf numFmtId="0" fontId="0" fillId="0" borderId="12" xfId="234" applyFont="1" applyBorder="1" applyAlignment="1">
      <alignment horizontal="center" vertical="center" wrapText="1"/>
      <protection/>
    </xf>
    <xf numFmtId="0" fontId="27" fillId="0" borderId="10" xfId="92" applyFont="1" applyFill="1" applyBorder="1" applyAlignment="1">
      <alignment horizontal="center" vertical="center" wrapText="1"/>
      <protection/>
    </xf>
    <xf numFmtId="0" fontId="60" fillId="0" borderId="10" xfId="92" applyFont="1" applyBorder="1" applyAlignment="1">
      <alignment horizontal="center" vertical="center"/>
      <protection/>
    </xf>
    <xf numFmtId="0" fontId="27" fillId="0" borderId="13" xfId="92" applyFont="1" applyFill="1" applyBorder="1" applyAlignment="1">
      <alignment horizontal="center" vertical="center" wrapText="1"/>
      <protection/>
    </xf>
    <xf numFmtId="0" fontId="27" fillId="0" borderId="11" xfId="92" applyFont="1" applyFill="1" applyBorder="1" applyAlignment="1">
      <alignment horizontal="center" vertical="center" wrapText="1"/>
      <protection/>
    </xf>
    <xf numFmtId="0" fontId="27" fillId="0" borderId="12" xfId="92" applyFont="1" applyFill="1" applyBorder="1" applyAlignment="1">
      <alignment horizontal="center" vertical="center" wrapText="1"/>
      <protection/>
    </xf>
    <xf numFmtId="0" fontId="60" fillId="0" borderId="19" xfId="92" applyFont="1" applyFill="1" applyBorder="1" applyAlignment="1">
      <alignment horizontal="center" vertical="center" wrapText="1"/>
      <protection/>
    </xf>
    <xf numFmtId="0" fontId="60" fillId="0" borderId="20" xfId="92" applyFont="1" applyFill="1" applyBorder="1" applyAlignment="1">
      <alignment horizontal="center" vertical="center" wrapText="1"/>
      <protection/>
    </xf>
    <xf numFmtId="0" fontId="60" fillId="0" borderId="14" xfId="92" applyFont="1" applyFill="1" applyBorder="1" applyAlignment="1">
      <alignment horizontal="center" vertical="center" wrapText="1"/>
      <protection/>
    </xf>
    <xf numFmtId="0" fontId="0" fillId="0" borderId="21" xfId="234" applyFont="1" applyFill="1" applyBorder="1" applyAlignment="1">
      <alignment horizontal="center" vertical="center" wrapText="1"/>
      <protection/>
    </xf>
    <xf numFmtId="0" fontId="0" fillId="0" borderId="16" xfId="234" applyFont="1" applyFill="1" applyBorder="1" applyAlignment="1">
      <alignment horizontal="center" vertical="center" wrapText="1"/>
      <protection/>
    </xf>
    <xf numFmtId="0" fontId="0" fillId="0" borderId="22" xfId="234" applyFont="1" applyFill="1" applyBorder="1" applyAlignment="1">
      <alignment horizontal="center" vertical="center" wrapText="1"/>
      <protection/>
    </xf>
    <xf numFmtId="0" fontId="0" fillId="0" borderId="18" xfId="234" applyFont="1" applyFill="1" applyBorder="1" applyAlignment="1">
      <alignment horizontal="center" vertical="center" wrapText="1"/>
      <protection/>
    </xf>
    <xf numFmtId="49" fontId="64" fillId="0" borderId="10" xfId="0" applyNumberFormat="1" applyFont="1" applyFill="1" applyBorder="1" applyAlignment="1">
      <alignment horizontal="center" vertical="center" wrapText="1"/>
    </xf>
    <xf numFmtId="0" fontId="64" fillId="0" borderId="10" xfId="0" applyFont="1" applyFill="1" applyBorder="1" applyAlignment="1">
      <alignment horizontal="left" vertical="center" wrapText="1"/>
    </xf>
    <xf numFmtId="0" fontId="27" fillId="0" borderId="0" xfId="0" applyFont="1" applyFill="1" applyAlignment="1">
      <alignment horizontal="center"/>
    </xf>
    <xf numFmtId="0" fontId="64" fillId="0" borderId="19"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0" xfId="199" applyFont="1" applyFill="1" applyAlignment="1">
      <alignment horizontal="center" vertical="center"/>
      <protection/>
    </xf>
    <xf numFmtId="0" fontId="60" fillId="0" borderId="0" xfId="199" applyFont="1" applyFill="1" applyAlignment="1">
      <alignment horizontal="center" vertical="top"/>
      <protection/>
    </xf>
    <xf numFmtId="0" fontId="60" fillId="0" borderId="0" xfId="92" applyFont="1" applyFill="1" applyAlignment="1">
      <alignment horizontal="center"/>
      <protection/>
    </xf>
    <xf numFmtId="0" fontId="64" fillId="0" borderId="13" xfId="0" applyFont="1" applyFill="1" applyBorder="1" applyAlignment="1">
      <alignment horizontal="center" vertical="center" wrapText="1"/>
    </xf>
    <xf numFmtId="0" fontId="64" fillId="0" borderId="12" xfId="0" applyFont="1" applyFill="1" applyBorder="1" applyAlignment="1">
      <alignment horizontal="center" vertical="center" wrapText="1"/>
    </xf>
    <xf numFmtId="49" fontId="64" fillId="0" borderId="13" xfId="0" applyNumberFormat="1" applyFont="1" applyFill="1" applyBorder="1" applyAlignment="1">
      <alignment horizontal="center" vertical="center" wrapText="1"/>
    </xf>
    <xf numFmtId="49" fontId="64" fillId="0" borderId="12" xfId="0" applyNumberFormat="1" applyFont="1" applyFill="1" applyBorder="1" applyAlignment="1">
      <alignment horizontal="center" vertical="center" wrapText="1"/>
    </xf>
    <xf numFmtId="0" fontId="60" fillId="0" borderId="0" xfId="92" applyFont="1" applyFill="1" applyAlignment="1">
      <alignment horizontal="left" vertical="center" wrapText="1"/>
      <protection/>
    </xf>
    <xf numFmtId="0" fontId="61" fillId="0" borderId="0" xfId="92" applyFont="1" applyAlignment="1">
      <alignment horizontal="center" wrapText="1"/>
      <protection/>
    </xf>
    <xf numFmtId="0" fontId="60" fillId="0" borderId="0" xfId="199" applyFont="1" applyAlignment="1">
      <alignment horizontal="center" vertical="top"/>
      <protection/>
    </xf>
    <xf numFmtId="0" fontId="64" fillId="0" borderId="13" xfId="199" applyFont="1" applyBorder="1" applyAlignment="1">
      <alignment horizontal="center" vertical="center" wrapText="1"/>
      <protection/>
    </xf>
    <xf numFmtId="0" fontId="64" fillId="0" borderId="11" xfId="199" applyFont="1" applyBorder="1" applyAlignment="1">
      <alignment horizontal="center" vertical="center" wrapText="1"/>
      <protection/>
    </xf>
    <xf numFmtId="0" fontId="64" fillId="0" borderId="12" xfId="199" applyFont="1" applyBorder="1" applyAlignment="1">
      <alignment horizontal="center" vertical="center" wrapText="1"/>
      <protection/>
    </xf>
    <xf numFmtId="0" fontId="65" fillId="0" borderId="0" xfId="199" applyFont="1" applyAlignment="1">
      <alignment horizontal="center" vertical="center"/>
      <protection/>
    </xf>
    <xf numFmtId="0" fontId="0" fillId="29" borderId="10" xfId="234" applyFont="1" applyFill="1" applyBorder="1" applyAlignment="1">
      <alignment horizontal="center" vertical="center" wrapText="1"/>
      <protection/>
    </xf>
    <xf numFmtId="0" fontId="64" fillId="29" borderId="10" xfId="199" applyFont="1" applyFill="1" applyBorder="1" applyAlignment="1">
      <alignment horizontal="center" vertical="center" wrapText="1"/>
      <protection/>
    </xf>
    <xf numFmtId="0" fontId="25" fillId="0" borderId="17" xfId="234" applyFont="1" applyBorder="1" applyAlignment="1">
      <alignment horizontal="center" vertical="center"/>
      <protection/>
    </xf>
    <xf numFmtId="0" fontId="60" fillId="0" borderId="21" xfId="92" applyFont="1" applyFill="1" applyBorder="1" applyAlignment="1">
      <alignment horizontal="center" vertical="center" wrapText="1"/>
      <protection/>
    </xf>
    <xf numFmtId="0" fontId="60" fillId="0" borderId="16" xfId="92" applyFont="1" applyFill="1" applyBorder="1" applyAlignment="1">
      <alignment horizontal="center" vertical="center" wrapText="1"/>
      <protection/>
    </xf>
    <xf numFmtId="0" fontId="60" fillId="0" borderId="22" xfId="92" applyFont="1" applyFill="1" applyBorder="1" applyAlignment="1">
      <alignment horizontal="center" vertical="center" wrapText="1"/>
      <protection/>
    </xf>
    <xf numFmtId="0" fontId="60" fillId="0" borderId="18" xfId="92" applyFont="1" applyFill="1" applyBorder="1" applyAlignment="1">
      <alignment horizontal="center" vertical="center" wrapText="1"/>
      <protection/>
    </xf>
    <xf numFmtId="0" fontId="2" fillId="0" borderId="0" xfId="0" applyFont="1" applyFill="1" applyAlignment="1">
      <alignment horizontal="center" vertical="center"/>
    </xf>
    <xf numFmtId="0" fontId="27" fillId="0" borderId="21" xfId="92" applyFont="1" applyFill="1" applyBorder="1" applyAlignment="1">
      <alignment horizontal="center" vertical="center" wrapText="1"/>
      <protection/>
    </xf>
    <xf numFmtId="0" fontId="27" fillId="0" borderId="22" xfId="92"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60" fillId="29" borderId="10" xfId="92" applyFont="1" applyFill="1" applyBorder="1" applyAlignment="1">
      <alignment horizontal="center" vertical="center" wrapText="1"/>
      <protection/>
    </xf>
    <xf numFmtId="0" fontId="27" fillId="0" borderId="2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41" fillId="0" borderId="0" xfId="0" applyFont="1" applyBorder="1" applyAlignment="1">
      <alignment horizontal="right" wrapText="1"/>
    </xf>
    <xf numFmtId="0" fontId="68" fillId="0" borderId="0" xfId="92" applyFont="1" applyFill="1" applyBorder="1" applyAlignment="1">
      <alignment horizontal="center"/>
      <protection/>
    </xf>
    <xf numFmtId="0" fontId="0" fillId="0" borderId="0" xfId="92" applyFont="1" applyFill="1" applyAlignment="1">
      <alignment horizontal="center"/>
      <protection/>
    </xf>
    <xf numFmtId="0" fontId="60" fillId="0" borderId="13" xfId="92" applyFont="1" applyBorder="1" applyAlignment="1">
      <alignment horizontal="center" vertical="center" wrapText="1"/>
      <protection/>
    </xf>
    <xf numFmtId="0" fontId="60" fillId="0" borderId="12" xfId="92" applyFont="1" applyBorder="1" applyAlignment="1">
      <alignment horizontal="center" vertical="center" wrapText="1"/>
      <protection/>
    </xf>
    <xf numFmtId="0" fontId="60" fillId="0" borderId="19" xfId="92" applyFont="1" applyBorder="1" applyAlignment="1">
      <alignment horizontal="center" vertical="center" wrapText="1"/>
      <protection/>
    </xf>
    <xf numFmtId="0" fontId="60" fillId="0" borderId="20" xfId="92" applyFont="1" applyBorder="1" applyAlignment="1">
      <alignment horizontal="center" vertical="center" wrapText="1"/>
      <protection/>
    </xf>
    <xf numFmtId="0" fontId="60" fillId="0" borderId="14" xfId="92" applyFont="1" applyBorder="1" applyAlignment="1">
      <alignment horizontal="center" vertical="center" wrapText="1"/>
      <protection/>
    </xf>
    <xf numFmtId="0" fontId="60" fillId="0" borderId="13" xfId="199" applyFont="1" applyBorder="1" applyAlignment="1">
      <alignment horizontal="center" vertical="center" wrapText="1"/>
      <protection/>
    </xf>
    <xf numFmtId="0" fontId="60" fillId="0" borderId="11" xfId="199" applyFont="1" applyBorder="1" applyAlignment="1">
      <alignment horizontal="center" vertical="center" wrapText="1"/>
      <protection/>
    </xf>
    <xf numFmtId="0" fontId="60" fillId="0" borderId="12" xfId="199" applyFont="1" applyBorder="1" applyAlignment="1">
      <alignment horizontal="center" vertical="center" wrapText="1"/>
      <protection/>
    </xf>
    <xf numFmtId="0" fontId="60" fillId="0" borderId="10" xfId="199" applyFont="1" applyBorder="1" applyAlignment="1">
      <alignment horizontal="center" vertical="center" wrapText="1"/>
      <protection/>
    </xf>
    <xf numFmtId="0" fontId="60" fillId="0" borderId="21" xfId="199" applyFont="1" applyBorder="1" applyAlignment="1">
      <alignment horizontal="center" vertical="center" wrapText="1"/>
      <protection/>
    </xf>
    <xf numFmtId="0" fontId="60" fillId="0" borderId="16" xfId="199" applyFont="1" applyBorder="1" applyAlignment="1">
      <alignment horizontal="center" vertical="center" wrapText="1"/>
      <protection/>
    </xf>
    <xf numFmtId="0" fontId="60" fillId="0" borderId="23" xfId="199" applyFont="1" applyBorder="1" applyAlignment="1">
      <alignment horizontal="center" vertical="center" wrapText="1"/>
      <protection/>
    </xf>
    <xf numFmtId="0" fontId="60" fillId="0" borderId="24" xfId="199" applyFont="1" applyBorder="1" applyAlignment="1">
      <alignment horizontal="center" vertical="center" wrapText="1"/>
      <protection/>
    </xf>
    <xf numFmtId="0" fontId="27" fillId="0" borderId="13" xfId="234" applyFont="1" applyBorder="1" applyAlignment="1">
      <alignment horizontal="center" vertical="center" wrapText="1"/>
      <protection/>
    </xf>
    <xf numFmtId="0" fontId="27" fillId="0" borderId="11" xfId="234" applyFont="1" applyBorder="1" applyAlignment="1">
      <alignment horizontal="center" vertical="center" wrapText="1"/>
      <protection/>
    </xf>
    <xf numFmtId="0" fontId="27" fillId="0" borderId="12" xfId="234" applyFont="1" applyBorder="1" applyAlignment="1">
      <alignment horizontal="center" vertical="center" wrapText="1"/>
      <protection/>
    </xf>
    <xf numFmtId="0" fontId="2" fillId="0" borderId="0" xfId="92" applyFont="1" applyFill="1" applyAlignment="1">
      <alignment horizontal="center" vertical="center"/>
      <protection/>
    </xf>
    <xf numFmtId="0" fontId="0" fillId="0" borderId="0" xfId="92" applyFont="1" applyFill="1" applyAlignment="1">
      <alignment horizontal="center" vertical="center"/>
      <protection/>
    </xf>
    <xf numFmtId="0" fontId="27" fillId="0" borderId="10" xfId="234" applyFont="1" applyBorder="1" applyAlignment="1">
      <alignment horizontal="center" vertical="center" wrapText="1"/>
      <protection/>
    </xf>
    <xf numFmtId="0" fontId="72" fillId="0" borderId="0" xfId="92" applyFont="1" applyAlignment="1">
      <alignment horizontal="center" wrapText="1"/>
      <protection/>
    </xf>
    <xf numFmtId="0" fontId="72" fillId="0" borderId="0" xfId="199" applyFont="1" applyAlignment="1">
      <alignment horizontal="center" vertical="center"/>
      <protection/>
    </xf>
    <xf numFmtId="0" fontId="80" fillId="0" borderId="0" xfId="199" applyFont="1" applyBorder="1" applyAlignment="1">
      <alignment horizontal="right"/>
      <protection/>
    </xf>
    <xf numFmtId="0" fontId="62" fillId="0" borderId="0" xfId="96" applyFont="1" applyFill="1" applyBorder="1" applyAlignment="1">
      <alignment horizontal="center" vertical="center" wrapText="1"/>
      <protection/>
    </xf>
    <xf numFmtId="0" fontId="27" fillId="0" borderId="10" xfId="0" applyFont="1" applyBorder="1" applyAlignment="1">
      <alignment horizontal="center" vertical="center" wrapText="1"/>
    </xf>
    <xf numFmtId="0" fontId="75" fillId="0" borderId="10" xfId="98" applyFont="1" applyBorder="1" applyAlignment="1">
      <alignment horizontal="center" vertical="center"/>
      <protection/>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25" fillId="0" borderId="0" xfId="93" applyFont="1" applyAlignment="1">
      <alignment horizontal="center" vertical="center" wrapText="1"/>
      <protection/>
    </xf>
    <xf numFmtId="0" fontId="42" fillId="0" borderId="0" xfId="0" applyFont="1" applyAlignment="1">
      <alignment horizontal="left" wrapText="1"/>
    </xf>
    <xf numFmtId="0" fontId="41" fillId="0" borderId="0" xfId="0" applyFont="1" applyAlignment="1">
      <alignment horizontal="left" vertical="center" wrapText="1"/>
    </xf>
    <xf numFmtId="0" fontId="41" fillId="0" borderId="0" xfId="0" applyFont="1" applyAlignment="1">
      <alignment wrapText="1"/>
    </xf>
    <xf numFmtId="0" fontId="80" fillId="0" borderId="0" xfId="199" applyFont="1">
      <alignment/>
      <protection/>
    </xf>
    <xf numFmtId="0" fontId="41" fillId="0" borderId="0" xfId="0" applyFont="1" applyAlignment="1">
      <alignment horizontal="left" vertical="center" wrapText="1"/>
    </xf>
    <xf numFmtId="0" fontId="62" fillId="0" borderId="0" xfId="96" applyFont="1" applyFill="1" applyBorder="1" applyAlignment="1">
      <alignment horizontal="center" vertical="center"/>
      <protection/>
    </xf>
    <xf numFmtId="0" fontId="83" fillId="0" borderId="0" xfId="0" applyFont="1" applyAlignment="1">
      <alignment horizontal="center" vertical="center"/>
    </xf>
    <xf numFmtId="0" fontId="27" fillId="0" borderId="0" xfId="0" applyFont="1" applyFill="1" applyAlignment="1">
      <alignment horizontal="center" vertical="top" wrapText="1"/>
    </xf>
    <xf numFmtId="0" fontId="64" fillId="0" borderId="10" xfId="132" applyFont="1" applyFill="1" applyBorder="1" applyAlignment="1">
      <alignment horizontal="center" vertical="center" wrapText="1"/>
      <protection/>
    </xf>
    <xf numFmtId="0" fontId="64" fillId="0" borderId="10" xfId="92" applyFont="1" applyBorder="1" applyAlignment="1">
      <alignment horizontal="center" vertical="center" wrapText="1"/>
      <protection/>
    </xf>
    <xf numFmtId="0" fontId="64" fillId="0" borderId="19" xfId="92" applyFont="1" applyBorder="1" applyAlignment="1">
      <alignment horizontal="center" vertical="center" wrapText="1"/>
      <protection/>
    </xf>
    <xf numFmtId="0" fontId="64" fillId="0" borderId="20" xfId="92" applyFont="1" applyBorder="1" applyAlignment="1">
      <alignment horizontal="center" vertical="center" wrapText="1"/>
      <protection/>
    </xf>
    <xf numFmtId="0" fontId="64" fillId="0" borderId="14" xfId="92" applyFont="1" applyBorder="1" applyAlignment="1">
      <alignment horizontal="center" vertical="center" wrapText="1"/>
      <protection/>
    </xf>
    <xf numFmtId="0" fontId="64" fillId="0" borderId="10" xfId="92" applyFont="1" applyBorder="1" applyAlignment="1">
      <alignment horizontal="center" vertical="center" wrapText="1"/>
      <protection/>
    </xf>
    <xf numFmtId="0" fontId="64" fillId="0" borderId="13" xfId="92" applyFont="1" applyBorder="1" applyAlignment="1">
      <alignment horizontal="center" vertical="center" wrapText="1"/>
      <protection/>
    </xf>
    <xf numFmtId="0" fontId="64" fillId="0" borderId="10" xfId="132" applyFont="1" applyFill="1" applyBorder="1" applyAlignment="1">
      <alignment horizontal="center" vertical="center" wrapText="1"/>
      <protection/>
    </xf>
    <xf numFmtId="0" fontId="64" fillId="0" borderId="19" xfId="92" applyFont="1" applyBorder="1" applyAlignment="1">
      <alignment horizontal="center" vertical="center" wrapText="1"/>
      <protection/>
    </xf>
    <xf numFmtId="49" fontId="64" fillId="0" borderId="10" xfId="132" applyNumberFormat="1" applyFont="1" applyFill="1" applyBorder="1" applyAlignment="1">
      <alignment horizontal="center" vertical="center" wrapText="1"/>
      <protection/>
    </xf>
    <xf numFmtId="49" fontId="64" fillId="0" borderId="10" xfId="92" applyNumberFormat="1" applyFont="1" applyBorder="1" applyAlignment="1">
      <alignment horizontal="center" vertical="center" wrapText="1"/>
      <protection/>
    </xf>
    <xf numFmtId="0" fontId="64" fillId="0" borderId="10" xfId="92" applyFont="1" applyBorder="1" applyAlignment="1">
      <alignment horizontal="center" vertical="center"/>
      <protection/>
    </xf>
    <xf numFmtId="0" fontId="64" fillId="0" borderId="10" xfId="92" applyFont="1" applyBorder="1" applyAlignment="1">
      <alignment vertical="center" wrapText="1"/>
      <protection/>
    </xf>
    <xf numFmtId="184" fontId="64" fillId="0" borderId="10" xfId="92" applyNumberFormat="1" applyFont="1" applyBorder="1" applyAlignment="1">
      <alignment vertical="center" wrapText="1"/>
      <protection/>
    </xf>
    <xf numFmtId="0" fontId="64" fillId="0" borderId="25" xfId="0" applyFont="1" applyBorder="1" applyAlignment="1">
      <alignment vertical="center" wrapText="1"/>
    </xf>
    <xf numFmtId="0" fontId="64" fillId="0" borderId="26" xfId="0" applyFont="1" applyBorder="1" applyAlignment="1">
      <alignment vertical="center" wrapText="1"/>
    </xf>
  </cellXfs>
  <cellStyles count="278">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Normal 2" xfId="51"/>
    <cellStyle name="TableStyleLight1" xfId="52"/>
    <cellStyle name="Акцент1" xfId="53"/>
    <cellStyle name="Акцент1 2" xfId="54"/>
    <cellStyle name="Акцент2" xfId="55"/>
    <cellStyle name="Акцент2 2" xfId="56"/>
    <cellStyle name="Акцент3" xfId="57"/>
    <cellStyle name="Акцент3 2" xfId="58"/>
    <cellStyle name="Акцент4" xfId="59"/>
    <cellStyle name="Акцент4 2" xfId="60"/>
    <cellStyle name="Акцент5" xfId="61"/>
    <cellStyle name="Акцент5 2" xfId="62"/>
    <cellStyle name="Акцент6" xfId="63"/>
    <cellStyle name="Акцент6 2" xfId="64"/>
    <cellStyle name="Ввод " xfId="65"/>
    <cellStyle name="Ввод  2" xfId="66"/>
    <cellStyle name="Вывод" xfId="67"/>
    <cellStyle name="Вывод 2" xfId="68"/>
    <cellStyle name="Вычисление" xfId="69"/>
    <cellStyle name="Вычисление 2"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2 2" xfId="89"/>
    <cellStyle name="Обычный 2" xfId="90"/>
    <cellStyle name="Обычный 2 26 2" xfId="91"/>
    <cellStyle name="Обычный 3" xfId="92"/>
    <cellStyle name="Обычный 3 2" xfId="93"/>
    <cellStyle name="Обычный 3 2 2 2" xfId="94"/>
    <cellStyle name="Обычный 3 21" xfId="95"/>
    <cellStyle name="Обычный 4" xfId="96"/>
    <cellStyle name="Обычный 4 2" xfId="97"/>
    <cellStyle name="Обычный 5" xfId="98"/>
    <cellStyle name="Обычный 6" xfId="99"/>
    <cellStyle name="Обычный 6 2" xfId="100"/>
    <cellStyle name="Обычный 6 2 2" xfId="101"/>
    <cellStyle name="Обычный 6 2 2 2" xfId="102"/>
    <cellStyle name="Обычный 6 2 2 2 2" xfId="103"/>
    <cellStyle name="Обычный 6 2 2 2 2 2" xfId="104"/>
    <cellStyle name="Обычный 6 2 2 2 2 2 2" xfId="105"/>
    <cellStyle name="Обычный 6 2 2 2 2 2 3" xfId="106"/>
    <cellStyle name="Обычный 6 2 2 2 2 3" xfId="107"/>
    <cellStyle name="Обычный 6 2 2 2 2 4" xfId="108"/>
    <cellStyle name="Обычный 6 2 2 2 3" xfId="109"/>
    <cellStyle name="Обычный 6 2 2 2 3 2" xfId="110"/>
    <cellStyle name="Обычный 6 2 2 2 3 3" xfId="111"/>
    <cellStyle name="Обычный 6 2 2 2 4" xfId="112"/>
    <cellStyle name="Обычный 6 2 2 2 5" xfId="113"/>
    <cellStyle name="Обычный 6 2 2 3" xfId="114"/>
    <cellStyle name="Обычный 6 2 2 3 2" xfId="115"/>
    <cellStyle name="Обычный 6 2 2 3 2 2" xfId="116"/>
    <cellStyle name="Обычный 6 2 2 3 2 3" xfId="117"/>
    <cellStyle name="Обычный 6 2 2 3 3" xfId="118"/>
    <cellStyle name="Обычный 6 2 2 3 4" xfId="119"/>
    <cellStyle name="Обычный 6 2 2 4" xfId="120"/>
    <cellStyle name="Обычный 6 2 2 4 2" xfId="121"/>
    <cellStyle name="Обычный 6 2 2 4 2 2" xfId="122"/>
    <cellStyle name="Обычный 6 2 2 4 2 3" xfId="123"/>
    <cellStyle name="Обычный 6 2 2 4 3" xfId="124"/>
    <cellStyle name="Обычный 6 2 2 4 4" xfId="125"/>
    <cellStyle name="Обычный 6 2 2 5" xfId="126"/>
    <cellStyle name="Обычный 6 2 2 5 2" xfId="127"/>
    <cellStyle name="Обычный 6 2 2 5 3" xfId="128"/>
    <cellStyle name="Обычный 6 2 2 6" xfId="129"/>
    <cellStyle name="Обычный 6 2 2 7" xfId="130"/>
    <cellStyle name="Обычный 6 2 2 8" xfId="131"/>
    <cellStyle name="Обычный 6 2 3" xfId="132"/>
    <cellStyle name="Обычный 6 2 3 2" xfId="133"/>
    <cellStyle name="Обычный 6 2 3 2 2" xfId="134"/>
    <cellStyle name="Обычный 6 2 3 2 2 2" xfId="135"/>
    <cellStyle name="Обычный 6 2 3 2 2 2 2" xfId="136"/>
    <cellStyle name="Обычный 6 2 3 2 2 2 3" xfId="137"/>
    <cellStyle name="Обычный 6 2 3 2 2 3" xfId="138"/>
    <cellStyle name="Обычный 6 2 3 2 2 4" xfId="139"/>
    <cellStyle name="Обычный 6 2 3 2 3" xfId="140"/>
    <cellStyle name="Обычный 6 2 3 2 3 2" xfId="141"/>
    <cellStyle name="Обычный 6 2 3 2 3 3" xfId="142"/>
    <cellStyle name="Обычный 6 2 3 2 4" xfId="143"/>
    <cellStyle name="Обычный 6 2 3 2 5" xfId="144"/>
    <cellStyle name="Обычный 6 2 3 3" xfId="145"/>
    <cellStyle name="Обычный 6 2 3 3 2" xfId="146"/>
    <cellStyle name="Обычный 6 2 3 3 2 2" xfId="147"/>
    <cellStyle name="Обычный 6 2 3 3 2 3" xfId="148"/>
    <cellStyle name="Обычный 6 2 3 3 3" xfId="149"/>
    <cellStyle name="Обычный 6 2 3 3 4" xfId="150"/>
    <cellStyle name="Обычный 6 2 3 4" xfId="151"/>
    <cellStyle name="Обычный 6 2 3 4 2" xfId="152"/>
    <cellStyle name="Обычный 6 2 3 4 2 2" xfId="153"/>
    <cellStyle name="Обычный 6 2 3 4 2 3" xfId="154"/>
    <cellStyle name="Обычный 6 2 3 4 3" xfId="155"/>
    <cellStyle name="Обычный 6 2 3 4 4" xfId="156"/>
    <cellStyle name="Обычный 6 2 3 5" xfId="157"/>
    <cellStyle name="Обычный 6 2 3 5 2" xfId="158"/>
    <cellStyle name="Обычный 6 2 3 5 3" xfId="159"/>
    <cellStyle name="Обычный 6 2 3 6" xfId="160"/>
    <cellStyle name="Обычный 6 2 3 7" xfId="161"/>
    <cellStyle name="Обычный 6 2 3 8" xfId="162"/>
    <cellStyle name="Обычный 6 2 4" xfId="163"/>
    <cellStyle name="Обычный 6 2 4 2" xfId="164"/>
    <cellStyle name="Обычный 6 2 4 2 2" xfId="165"/>
    <cellStyle name="Обычный 6 2 4 2 3" xfId="166"/>
    <cellStyle name="Обычный 6 2 4 3" xfId="167"/>
    <cellStyle name="Обычный 6 2 4 4" xfId="168"/>
    <cellStyle name="Обычный 6 2 5" xfId="169"/>
    <cellStyle name="Обычный 6 2 5 2" xfId="170"/>
    <cellStyle name="Обычный 6 2 5 2 2" xfId="171"/>
    <cellStyle name="Обычный 6 2 5 2 3" xfId="172"/>
    <cellStyle name="Обычный 6 2 5 3" xfId="173"/>
    <cellStyle name="Обычный 6 2 5 4" xfId="174"/>
    <cellStyle name="Обычный 6 2 6" xfId="175"/>
    <cellStyle name="Обычный 6 2 6 2" xfId="176"/>
    <cellStyle name="Обычный 6 2 6 3" xfId="177"/>
    <cellStyle name="Обычный 6 2 7" xfId="178"/>
    <cellStyle name="Обычный 6 2 8" xfId="179"/>
    <cellStyle name="Обычный 6 2 9" xfId="180"/>
    <cellStyle name="Обычный 6 3" xfId="181"/>
    <cellStyle name="Обычный 6 3 2" xfId="182"/>
    <cellStyle name="Обычный 6 3 2 2" xfId="183"/>
    <cellStyle name="Обычный 6 3 2 3" xfId="184"/>
    <cellStyle name="Обычный 6 3 3" xfId="185"/>
    <cellStyle name="Обычный 6 3 4" xfId="186"/>
    <cellStyle name="Обычный 6 4" xfId="187"/>
    <cellStyle name="Обычный 6 4 2" xfId="188"/>
    <cellStyle name="Обычный 6 4 2 2" xfId="189"/>
    <cellStyle name="Обычный 6 4 2 3" xfId="190"/>
    <cellStyle name="Обычный 6 4 3" xfId="191"/>
    <cellStyle name="Обычный 6 4 4" xfId="192"/>
    <cellStyle name="Обычный 6 5" xfId="193"/>
    <cellStyle name="Обычный 6 5 2" xfId="194"/>
    <cellStyle name="Обычный 6 5 3" xfId="195"/>
    <cellStyle name="Обычный 6 6" xfId="196"/>
    <cellStyle name="Обычный 6 7" xfId="197"/>
    <cellStyle name="Обычный 6 8" xfId="198"/>
    <cellStyle name="Обычный 7" xfId="199"/>
    <cellStyle name="Обычный 7 2" xfId="200"/>
    <cellStyle name="Обычный 7 2 2" xfId="201"/>
    <cellStyle name="Обычный 7 2 2 2" xfId="202"/>
    <cellStyle name="Обычный 7 2 2 2 2" xfId="203"/>
    <cellStyle name="Обычный 7 2 2 2 3" xfId="204"/>
    <cellStyle name="Обычный 7 2 2 3" xfId="205"/>
    <cellStyle name="Обычный 7 2 2 4" xfId="206"/>
    <cellStyle name="Обычный 7 2 3" xfId="207"/>
    <cellStyle name="Обычный 7 2 3 2" xfId="208"/>
    <cellStyle name="Обычный 7 2 3 2 2" xfId="209"/>
    <cellStyle name="Обычный 7 2 3 2 3" xfId="210"/>
    <cellStyle name="Обычный 7 2 3 3" xfId="211"/>
    <cellStyle name="Обычный 7 2 3 4" xfId="212"/>
    <cellStyle name="Обычный 7 2 4" xfId="213"/>
    <cellStyle name="Обычный 7 2 4 2" xfId="214"/>
    <cellStyle name="Обычный 7 2 4 3" xfId="215"/>
    <cellStyle name="Обычный 7 2 5" xfId="216"/>
    <cellStyle name="Обычный 7 2 6" xfId="217"/>
    <cellStyle name="Обычный 7 2 7" xfId="218"/>
    <cellStyle name="Обычный 8" xfId="219"/>
    <cellStyle name="Обычный 9" xfId="220"/>
    <cellStyle name="Обычный 9 2" xfId="221"/>
    <cellStyle name="Обычный 9 2 2" xfId="222"/>
    <cellStyle name="Обычный 9 2 2 2" xfId="223"/>
    <cellStyle name="Обычный 9 2 2 3" xfId="224"/>
    <cellStyle name="Обычный 9 2 2 4" xfId="225"/>
    <cellStyle name="Обычный 9 2 3" xfId="226"/>
    <cellStyle name="Обычный 9 2 4" xfId="227"/>
    <cellStyle name="Обычный 9 3" xfId="228"/>
    <cellStyle name="Обычный 9 3 2" xfId="229"/>
    <cellStyle name="Обычный 9 3 3" xfId="230"/>
    <cellStyle name="Обычный 9 3 4" xfId="231"/>
    <cellStyle name="Обычный 9 4" xfId="232"/>
    <cellStyle name="Обычный 9 5" xfId="233"/>
    <cellStyle name="Обычный_Форматы по компаниям_last" xfId="234"/>
    <cellStyle name="Плохой" xfId="235"/>
    <cellStyle name="Плохой 2" xfId="236"/>
    <cellStyle name="Пояснение" xfId="237"/>
    <cellStyle name="Пояснение 2" xfId="238"/>
    <cellStyle name="Примечание" xfId="239"/>
    <cellStyle name="Примечание 2" xfId="240"/>
    <cellStyle name="Percent" xfId="241"/>
    <cellStyle name="Процентный 2" xfId="242"/>
    <cellStyle name="Процентный 3" xfId="243"/>
    <cellStyle name="Связанная ячейка" xfId="244"/>
    <cellStyle name="Связанная ячейка 2" xfId="245"/>
    <cellStyle name="Стиль 1" xfId="246"/>
    <cellStyle name="Текст предупреждения" xfId="247"/>
    <cellStyle name="Текст предупреждения 2" xfId="248"/>
    <cellStyle name="Comma" xfId="249"/>
    <cellStyle name="Comma [0]" xfId="250"/>
    <cellStyle name="Финансовый 2" xfId="251"/>
    <cellStyle name="Финансовый 2 2" xfId="252"/>
    <cellStyle name="Финансовый 2 2 2" xfId="253"/>
    <cellStyle name="Финансовый 2 2 2 2" xfId="254"/>
    <cellStyle name="Финансовый 2 2 2 2 2" xfId="255"/>
    <cellStyle name="Финансовый 2 2 2 3" xfId="256"/>
    <cellStyle name="Финансовый 2 2 3" xfId="257"/>
    <cellStyle name="Финансовый 2 2 4" xfId="258"/>
    <cellStyle name="Финансовый 2 3" xfId="259"/>
    <cellStyle name="Финансовый 2 3 2" xfId="260"/>
    <cellStyle name="Финансовый 2 3 2 2" xfId="261"/>
    <cellStyle name="Финансовый 2 3 2 3" xfId="262"/>
    <cellStyle name="Финансовый 2 3 3" xfId="263"/>
    <cellStyle name="Финансовый 2 3 4" xfId="264"/>
    <cellStyle name="Финансовый 2 4" xfId="265"/>
    <cellStyle name="Финансовый 2 4 2" xfId="266"/>
    <cellStyle name="Финансовый 2 4 3" xfId="267"/>
    <cellStyle name="Финансовый 2 5" xfId="268"/>
    <cellStyle name="Финансовый 2 6" xfId="269"/>
    <cellStyle name="Финансовый 2 7" xfId="270"/>
    <cellStyle name="Финансовый 3" xfId="271"/>
    <cellStyle name="Финансовый 3 2" xfId="272"/>
    <cellStyle name="Финансовый 3 2 2" xfId="273"/>
    <cellStyle name="Финансовый 3 2 2 2" xfId="274"/>
    <cellStyle name="Финансовый 3 2 2 3" xfId="275"/>
    <cellStyle name="Финансовый 3 2 3" xfId="276"/>
    <cellStyle name="Финансовый 3 2 4" xfId="277"/>
    <cellStyle name="Финансовый 3 3" xfId="278"/>
    <cellStyle name="Финансовый 3 3 2" xfId="279"/>
    <cellStyle name="Финансовый 3 3 2 2" xfId="280"/>
    <cellStyle name="Финансовый 3 3 2 3" xfId="281"/>
    <cellStyle name="Финансовый 3 3 3" xfId="282"/>
    <cellStyle name="Финансовый 3 3 4" xfId="283"/>
    <cellStyle name="Финансовый 3 4" xfId="284"/>
    <cellStyle name="Финансовый 3 4 2" xfId="285"/>
    <cellStyle name="Финансовый 3 4 3" xfId="286"/>
    <cellStyle name="Финансовый 3 5" xfId="287"/>
    <cellStyle name="Финансовый 3 6" xfId="288"/>
    <cellStyle name="Финансовый 3 7" xfId="289"/>
    <cellStyle name="Хороший" xfId="290"/>
    <cellStyle name="Хороший 2" xfId="2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X66"/>
  <sheetViews>
    <sheetView zoomScale="58" zoomScaleNormal="58" zoomScaleSheetLayoutView="70" workbookViewId="0" topLeftCell="A1">
      <selection activeCell="U1" sqref="B1:V66"/>
    </sheetView>
  </sheetViews>
  <sheetFormatPr defaultColWidth="9.00390625" defaultRowHeight="15.75"/>
  <cols>
    <col min="1" max="1" width="3.875" style="24" customWidth="1"/>
    <col min="2" max="2" width="12.00390625" style="24" customWidth="1"/>
    <col min="3" max="3" width="33.875" style="24" customWidth="1"/>
    <col min="4" max="4" width="12.75390625" style="24" customWidth="1"/>
    <col min="5" max="8" width="11.50390625" style="24" customWidth="1"/>
    <col min="9" max="9" width="12.50390625" style="24" customWidth="1"/>
    <col min="10" max="17" width="11.50390625" style="24" customWidth="1"/>
    <col min="18" max="18" width="10.75390625" style="24" customWidth="1"/>
    <col min="19" max="19" width="10.25390625" style="24" customWidth="1"/>
    <col min="20" max="22" width="11.50390625" style="24" customWidth="1"/>
    <col min="23" max="16384" width="9.00390625" style="24" customWidth="1"/>
  </cols>
  <sheetData>
    <row r="1" ht="15.75">
      <c r="U1" s="178" t="s">
        <v>806</v>
      </c>
    </row>
    <row r="2" spans="7:21" ht="15.75">
      <c r="G2" s="245"/>
      <c r="H2" s="323"/>
      <c r="I2" s="323"/>
      <c r="J2" s="245"/>
      <c r="U2" s="179" t="s">
        <v>1</v>
      </c>
    </row>
    <row r="3" spans="7:21" ht="15.75">
      <c r="G3" s="180"/>
      <c r="H3" s="180"/>
      <c r="I3" s="180"/>
      <c r="J3" s="180"/>
      <c r="U3" s="179" t="s">
        <v>780</v>
      </c>
    </row>
    <row r="4" spans="2:22" ht="18.75">
      <c r="B4" s="328" t="s">
        <v>664</v>
      </c>
      <c r="C4" s="328"/>
      <c r="D4" s="328"/>
      <c r="E4" s="328"/>
      <c r="F4" s="328"/>
      <c r="G4" s="328"/>
      <c r="H4" s="328"/>
      <c r="I4" s="328"/>
      <c r="J4" s="328"/>
      <c r="K4" s="328"/>
      <c r="L4" s="328"/>
      <c r="M4" s="328"/>
      <c r="N4" s="328"/>
      <c r="O4" s="328"/>
      <c r="P4" s="328"/>
      <c r="Q4" s="328"/>
      <c r="R4" s="328"/>
      <c r="S4" s="328"/>
      <c r="T4" s="328"/>
      <c r="U4" s="328"/>
      <c r="V4" s="328"/>
    </row>
    <row r="5" spans="2:22" ht="18.75">
      <c r="B5" s="329" t="s">
        <v>750</v>
      </c>
      <c r="C5" s="329"/>
      <c r="D5" s="329"/>
      <c r="E5" s="329"/>
      <c r="F5" s="329"/>
      <c r="G5" s="329"/>
      <c r="H5" s="329"/>
      <c r="I5" s="329"/>
      <c r="J5" s="329"/>
      <c r="K5" s="329"/>
      <c r="L5" s="329"/>
      <c r="M5" s="329"/>
      <c r="N5" s="329"/>
      <c r="O5" s="329"/>
      <c r="P5" s="329"/>
      <c r="Q5" s="329"/>
      <c r="R5" s="329"/>
      <c r="S5" s="329"/>
      <c r="T5" s="329"/>
      <c r="U5" s="329"/>
      <c r="V5" s="329"/>
    </row>
    <row r="6" spans="2:22" ht="18.75" customHeight="1">
      <c r="B6" s="305"/>
      <c r="C6" s="305"/>
      <c r="D6" s="305"/>
      <c r="E6" s="305"/>
      <c r="F6" s="305"/>
      <c r="G6" s="305"/>
      <c r="H6" s="305"/>
      <c r="I6" s="305"/>
      <c r="J6" s="305"/>
      <c r="K6" s="305"/>
      <c r="L6" s="305"/>
      <c r="M6" s="305"/>
      <c r="N6" s="305"/>
      <c r="O6" s="305"/>
      <c r="P6" s="305"/>
      <c r="Q6" s="305"/>
      <c r="R6" s="305"/>
      <c r="S6" s="517" t="s">
        <v>818</v>
      </c>
      <c r="T6" s="517"/>
      <c r="U6" s="517"/>
      <c r="V6" s="517"/>
    </row>
    <row r="7" spans="2:22" ht="58.5" customHeight="1">
      <c r="B7" s="305"/>
      <c r="C7" s="305"/>
      <c r="D7" s="305"/>
      <c r="E7" s="305"/>
      <c r="F7" s="305"/>
      <c r="G7" s="305"/>
      <c r="H7" s="305"/>
      <c r="I7" s="305"/>
      <c r="J7" s="305"/>
      <c r="K7" s="305"/>
      <c r="L7" s="305"/>
      <c r="M7" s="305"/>
      <c r="N7" s="305"/>
      <c r="O7" s="305"/>
      <c r="P7" s="305"/>
      <c r="Q7" s="305"/>
      <c r="R7" s="305"/>
      <c r="S7" s="518" t="s">
        <v>819</v>
      </c>
      <c r="T7" s="518"/>
      <c r="U7" s="518"/>
      <c r="V7" s="518"/>
    </row>
    <row r="8" spans="2:22" ht="20.25" customHeight="1">
      <c r="B8" s="305"/>
      <c r="C8" s="305"/>
      <c r="D8" s="305"/>
      <c r="E8" s="305"/>
      <c r="F8" s="305"/>
      <c r="G8" s="305"/>
      <c r="H8" s="305"/>
      <c r="I8" s="305"/>
      <c r="J8" s="305"/>
      <c r="K8" s="305"/>
      <c r="L8" s="305"/>
      <c r="M8" s="305"/>
      <c r="N8" s="305"/>
      <c r="O8" s="305"/>
      <c r="P8" s="305"/>
      <c r="Q8" s="305"/>
      <c r="R8" s="305"/>
      <c r="S8" s="518" t="s">
        <v>820</v>
      </c>
      <c r="T8" s="518"/>
      <c r="U8" s="518"/>
      <c r="V8" s="518"/>
    </row>
    <row r="9" spans="19:22" ht="24.75" customHeight="1">
      <c r="S9" s="518" t="s">
        <v>821</v>
      </c>
      <c r="T9" s="518"/>
      <c r="U9" s="518"/>
      <c r="V9" s="518"/>
    </row>
    <row r="10" spans="19:22" ht="24.75" customHeight="1">
      <c r="S10" s="519" t="s">
        <v>822</v>
      </c>
      <c r="T10" s="520"/>
      <c r="U10" s="521"/>
      <c r="V10" s="521"/>
    </row>
    <row r="11" spans="2:22" ht="21.75" customHeight="1">
      <c r="B11" s="327" t="s">
        <v>667</v>
      </c>
      <c r="C11" s="327"/>
      <c r="D11" s="327"/>
      <c r="E11" s="327"/>
      <c r="F11" s="327"/>
      <c r="G11" s="327"/>
      <c r="H11" s="327"/>
      <c r="I11" s="327"/>
      <c r="J11" s="327"/>
      <c r="K11" s="327"/>
      <c r="L11" s="327"/>
      <c r="M11" s="327"/>
      <c r="N11" s="327"/>
      <c r="O11" s="327"/>
      <c r="P11" s="327"/>
      <c r="Q11" s="327"/>
      <c r="R11" s="327"/>
      <c r="S11" s="327"/>
      <c r="T11" s="327"/>
      <c r="U11" s="327"/>
      <c r="V11" s="327"/>
    </row>
    <row r="12" spans="2:22" ht="15.75" customHeight="1">
      <c r="B12" s="335" t="s">
        <v>295</v>
      </c>
      <c r="C12" s="335"/>
      <c r="D12" s="335"/>
      <c r="E12" s="335"/>
      <c r="F12" s="335"/>
      <c r="G12" s="335"/>
      <c r="H12" s="335"/>
      <c r="I12" s="335"/>
      <c r="J12" s="335"/>
      <c r="K12" s="335"/>
      <c r="L12" s="335"/>
      <c r="M12" s="335"/>
      <c r="N12" s="335"/>
      <c r="O12" s="335"/>
      <c r="P12" s="335"/>
      <c r="Q12" s="335"/>
      <c r="R12" s="335"/>
      <c r="S12" s="335"/>
      <c r="T12" s="335"/>
      <c r="U12" s="335"/>
      <c r="V12" s="335"/>
    </row>
    <row r="14" spans="2:22" ht="16.5" customHeight="1">
      <c r="B14" s="327" t="s">
        <v>751</v>
      </c>
      <c r="C14" s="327"/>
      <c r="D14" s="327"/>
      <c r="E14" s="327"/>
      <c r="F14" s="327"/>
      <c r="G14" s="327"/>
      <c r="H14" s="327"/>
      <c r="I14" s="327"/>
      <c r="J14" s="327"/>
      <c r="K14" s="327"/>
      <c r="L14" s="327"/>
      <c r="M14" s="327"/>
      <c r="N14" s="327"/>
      <c r="O14" s="327"/>
      <c r="P14" s="327"/>
      <c r="Q14" s="327"/>
      <c r="R14" s="327"/>
      <c r="S14" s="327"/>
      <c r="T14" s="327"/>
      <c r="U14" s="327"/>
      <c r="V14" s="327"/>
    </row>
    <row r="15" spans="2:22" ht="15" customHeight="1">
      <c r="B15" s="246"/>
      <c r="C15" s="246"/>
      <c r="D15" s="246"/>
      <c r="E15" s="246"/>
      <c r="F15" s="246"/>
      <c r="G15" s="246"/>
      <c r="H15" s="246"/>
      <c r="I15" s="246"/>
      <c r="J15" s="246"/>
      <c r="K15" s="246"/>
      <c r="L15" s="246"/>
      <c r="M15" s="246"/>
      <c r="N15" s="246"/>
      <c r="O15" s="246"/>
      <c r="P15" s="246"/>
      <c r="Q15" s="246"/>
      <c r="R15" s="246"/>
      <c r="S15" s="246"/>
      <c r="T15" s="246"/>
      <c r="U15" s="246"/>
      <c r="V15" s="246"/>
    </row>
    <row r="16" spans="2:24" s="180" customFormat="1" ht="15.75" customHeight="1">
      <c r="B16" s="336" t="s">
        <v>155</v>
      </c>
      <c r="C16" s="336"/>
      <c r="D16" s="336"/>
      <c r="E16" s="336"/>
      <c r="F16" s="336"/>
      <c r="G16" s="336"/>
      <c r="H16" s="336"/>
      <c r="I16" s="336"/>
      <c r="J16" s="336"/>
      <c r="K16" s="336"/>
      <c r="L16" s="336"/>
      <c r="M16" s="336"/>
      <c r="N16" s="336"/>
      <c r="O16" s="336"/>
      <c r="P16" s="336"/>
      <c r="Q16" s="336"/>
      <c r="R16" s="336"/>
      <c r="S16" s="336"/>
      <c r="T16" s="336"/>
      <c r="U16" s="336"/>
      <c r="V16" s="336"/>
      <c r="W16" s="16"/>
      <c r="X16" s="16"/>
    </row>
    <row r="17" spans="2:24" s="180" customFormat="1" ht="15.75" customHeight="1">
      <c r="B17" s="325" t="s">
        <v>156</v>
      </c>
      <c r="C17" s="325"/>
      <c r="D17" s="325"/>
      <c r="E17" s="325"/>
      <c r="F17" s="325"/>
      <c r="G17" s="325"/>
      <c r="H17" s="325"/>
      <c r="I17" s="325"/>
      <c r="J17" s="325"/>
      <c r="K17" s="325"/>
      <c r="L17" s="325"/>
      <c r="M17" s="325"/>
      <c r="N17" s="325"/>
      <c r="O17" s="325"/>
      <c r="P17" s="325"/>
      <c r="Q17" s="325"/>
      <c r="R17" s="325"/>
      <c r="S17" s="325"/>
      <c r="T17" s="325"/>
      <c r="U17" s="325"/>
      <c r="V17" s="325"/>
      <c r="W17" s="16"/>
      <c r="X17" s="16"/>
    </row>
    <row r="18" spans="2:24" s="180" customFormat="1" ht="15.75" customHeight="1">
      <c r="B18" s="336"/>
      <c r="C18" s="336"/>
      <c r="D18" s="336"/>
      <c r="E18" s="336"/>
      <c r="F18" s="336"/>
      <c r="G18" s="336"/>
      <c r="H18" s="336"/>
      <c r="I18" s="336"/>
      <c r="J18" s="336"/>
      <c r="K18" s="336"/>
      <c r="L18" s="336"/>
      <c r="M18" s="336"/>
      <c r="N18" s="336"/>
      <c r="O18" s="336"/>
      <c r="P18" s="336"/>
      <c r="Q18" s="336"/>
      <c r="R18" s="336"/>
      <c r="S18" s="336"/>
      <c r="T18" s="336"/>
      <c r="U18" s="336"/>
      <c r="V18" s="336"/>
      <c r="W18" s="16"/>
      <c r="X18" s="16"/>
    </row>
    <row r="19" spans="2:22" s="41" customFormat="1" ht="33.75" customHeight="1">
      <c r="B19" s="326" t="s">
        <v>164</v>
      </c>
      <c r="C19" s="326" t="s">
        <v>31</v>
      </c>
      <c r="D19" s="326" t="s">
        <v>4</v>
      </c>
      <c r="E19" s="326" t="s">
        <v>157</v>
      </c>
      <c r="F19" s="326"/>
      <c r="G19" s="326"/>
      <c r="H19" s="326"/>
      <c r="I19" s="326"/>
      <c r="J19" s="326"/>
      <c r="K19" s="326"/>
      <c r="L19" s="326"/>
      <c r="M19" s="326"/>
      <c r="N19" s="326"/>
      <c r="O19" s="326"/>
      <c r="P19" s="326"/>
      <c r="Q19" s="326"/>
      <c r="R19" s="326"/>
      <c r="S19" s="326"/>
      <c r="T19" s="326"/>
      <c r="U19" s="326"/>
      <c r="V19" s="326"/>
    </row>
    <row r="20" spans="2:22" ht="145.5" customHeight="1">
      <c r="B20" s="326"/>
      <c r="C20" s="326"/>
      <c r="D20" s="326"/>
      <c r="E20" s="326" t="s">
        <v>60</v>
      </c>
      <c r="F20" s="326"/>
      <c r="G20" s="324" t="s">
        <v>61</v>
      </c>
      <c r="H20" s="324"/>
      <c r="I20" s="324"/>
      <c r="J20" s="324"/>
      <c r="K20" s="330" t="s">
        <v>54</v>
      </c>
      <c r="L20" s="331"/>
      <c r="M20" s="331"/>
      <c r="N20" s="332"/>
      <c r="O20" s="324" t="s">
        <v>55</v>
      </c>
      <c r="P20" s="324"/>
      <c r="Q20" s="326" t="s">
        <v>33</v>
      </c>
      <c r="R20" s="326"/>
      <c r="S20" s="324" t="s">
        <v>52</v>
      </c>
      <c r="T20" s="324"/>
      <c r="U20" s="324" t="s">
        <v>53</v>
      </c>
      <c r="V20" s="324"/>
    </row>
    <row r="21" spans="2:22" s="181" customFormat="1" ht="211.5" customHeight="1">
      <c r="B21" s="326"/>
      <c r="C21" s="326"/>
      <c r="D21" s="326"/>
      <c r="E21" s="326" t="s">
        <v>62</v>
      </c>
      <c r="F21" s="326"/>
      <c r="G21" s="324" t="s">
        <v>734</v>
      </c>
      <c r="H21" s="324"/>
      <c r="I21" s="324" t="s">
        <v>692</v>
      </c>
      <c r="J21" s="324"/>
      <c r="K21" s="324" t="s">
        <v>735</v>
      </c>
      <c r="L21" s="324"/>
      <c r="M21" s="333" t="s">
        <v>752</v>
      </c>
      <c r="N21" s="334"/>
      <c r="O21" s="324" t="s">
        <v>693</v>
      </c>
      <c r="P21" s="324"/>
      <c r="Q21" s="326" t="s">
        <v>62</v>
      </c>
      <c r="R21" s="326"/>
      <c r="S21" s="324" t="s">
        <v>62</v>
      </c>
      <c r="T21" s="324"/>
      <c r="U21" s="324" t="s">
        <v>62</v>
      </c>
      <c r="V21" s="324"/>
    </row>
    <row r="22" spans="2:22" ht="128.25" customHeight="1">
      <c r="B22" s="326"/>
      <c r="C22" s="326"/>
      <c r="D22" s="326"/>
      <c r="E22" s="276" t="s">
        <v>791</v>
      </c>
      <c r="F22" s="304" t="s">
        <v>809</v>
      </c>
      <c r="G22" s="275" t="s">
        <v>791</v>
      </c>
      <c r="H22" s="303" t="s">
        <v>809</v>
      </c>
      <c r="I22" s="275" t="s">
        <v>791</v>
      </c>
      <c r="J22" s="303" t="s">
        <v>809</v>
      </c>
      <c r="K22" s="275" t="s">
        <v>791</v>
      </c>
      <c r="L22" s="303" t="s">
        <v>809</v>
      </c>
      <c r="M22" s="303" t="s">
        <v>791</v>
      </c>
      <c r="N22" s="226" t="s">
        <v>809</v>
      </c>
      <c r="O22" s="303" t="s">
        <v>791</v>
      </c>
      <c r="P22" s="303" t="s">
        <v>809</v>
      </c>
      <c r="Q22" s="303" t="s">
        <v>791</v>
      </c>
      <c r="R22" s="304" t="s">
        <v>809</v>
      </c>
      <c r="S22" s="303" t="s">
        <v>791</v>
      </c>
      <c r="T22" s="303" t="s">
        <v>809</v>
      </c>
      <c r="U22" s="303" t="s">
        <v>791</v>
      </c>
      <c r="V22" s="303" t="s">
        <v>809</v>
      </c>
    </row>
    <row r="23" spans="2:22" ht="15.75">
      <c r="B23" s="206">
        <v>1</v>
      </c>
      <c r="C23" s="206">
        <v>2</v>
      </c>
      <c r="D23" s="206">
        <v>3</v>
      </c>
      <c r="E23" s="219" t="s">
        <v>109</v>
      </c>
      <c r="F23" s="219" t="s">
        <v>116</v>
      </c>
      <c r="G23" s="220" t="s">
        <v>104</v>
      </c>
      <c r="H23" s="220" t="s">
        <v>105</v>
      </c>
      <c r="I23" s="220" t="s">
        <v>117</v>
      </c>
      <c r="J23" s="220" t="s">
        <v>118</v>
      </c>
      <c r="K23" s="220" t="s">
        <v>107</v>
      </c>
      <c r="L23" s="220" t="s">
        <v>108</v>
      </c>
      <c r="M23" s="220" t="s">
        <v>753</v>
      </c>
      <c r="N23" s="220" t="s">
        <v>754</v>
      </c>
      <c r="O23" s="220" t="s">
        <v>120</v>
      </c>
      <c r="P23" s="220" t="s">
        <v>121</v>
      </c>
      <c r="Q23" s="219" t="s">
        <v>123</v>
      </c>
      <c r="R23" s="219" t="s">
        <v>124</v>
      </c>
      <c r="S23" s="220" t="s">
        <v>151</v>
      </c>
      <c r="T23" s="220" t="s">
        <v>152</v>
      </c>
      <c r="U23" s="244" t="s">
        <v>153</v>
      </c>
      <c r="V23" s="244" t="s">
        <v>154</v>
      </c>
    </row>
    <row r="24" spans="2:22" ht="15.75">
      <c r="B24" s="155"/>
      <c r="C24" s="154" t="s">
        <v>672</v>
      </c>
      <c r="D24" s="195">
        <f>D27+D57</f>
        <v>0</v>
      </c>
      <c r="E24" s="195">
        <f>E27+E57</f>
        <v>0</v>
      </c>
      <c r="F24" s="195">
        <f>F27+F57</f>
        <v>0</v>
      </c>
      <c r="G24" s="227">
        <f>G27+G57</f>
        <v>0.16</v>
      </c>
      <c r="H24" s="195">
        <f>H27+H57</f>
        <v>0</v>
      </c>
      <c r="I24" s="227">
        <f>I25+I26</f>
        <v>1.6800000000000002</v>
      </c>
      <c r="J24" s="195">
        <f aca="true" t="shared" si="0" ref="J24:V24">J27+J57</f>
        <v>0</v>
      </c>
      <c r="K24" s="195">
        <f t="shared" si="0"/>
        <v>0</v>
      </c>
      <c r="L24" s="195">
        <f t="shared" si="0"/>
        <v>0</v>
      </c>
      <c r="M24" s="227">
        <f>M25+M26</f>
        <v>1.249</v>
      </c>
      <c r="N24" s="195">
        <f t="shared" si="0"/>
        <v>0</v>
      </c>
      <c r="O24" s="195">
        <f t="shared" si="0"/>
        <v>0</v>
      </c>
      <c r="P24" s="195">
        <f t="shared" si="0"/>
        <v>0</v>
      </c>
      <c r="Q24" s="195">
        <f t="shared" si="0"/>
        <v>0</v>
      </c>
      <c r="R24" s="195">
        <f t="shared" si="0"/>
        <v>0</v>
      </c>
      <c r="S24" s="195">
        <f t="shared" si="0"/>
        <v>0</v>
      </c>
      <c r="T24" s="195">
        <f t="shared" si="0"/>
        <v>0</v>
      </c>
      <c r="U24" s="195">
        <f t="shared" si="0"/>
        <v>0</v>
      </c>
      <c r="V24" s="195">
        <f t="shared" si="0"/>
        <v>0</v>
      </c>
    </row>
    <row r="25" spans="2:22" ht="31.5">
      <c r="B25" s="155"/>
      <c r="C25" s="156" t="s">
        <v>673</v>
      </c>
      <c r="D25" s="196">
        <f aca="true" t="shared" si="1" ref="D25:V25">D33+D38+D40</f>
        <v>0</v>
      </c>
      <c r="E25" s="196">
        <f t="shared" si="1"/>
        <v>0</v>
      </c>
      <c r="F25" s="196">
        <f t="shared" si="1"/>
        <v>0</v>
      </c>
      <c r="G25" s="228">
        <f t="shared" si="1"/>
        <v>0.16</v>
      </c>
      <c r="H25" s="196">
        <f t="shared" si="1"/>
        <v>0</v>
      </c>
      <c r="I25" s="228">
        <f>I42</f>
        <v>0.25</v>
      </c>
      <c r="J25" s="196">
        <f t="shared" si="1"/>
        <v>0</v>
      </c>
      <c r="K25" s="196">
        <f t="shared" si="1"/>
        <v>0</v>
      </c>
      <c r="L25" s="196">
        <f t="shared" si="1"/>
        <v>0</v>
      </c>
      <c r="M25" s="227">
        <f>M33+M38+M42+M52</f>
        <v>0.549</v>
      </c>
      <c r="N25" s="196">
        <f>N33+N38+N40</f>
        <v>0</v>
      </c>
      <c r="O25" s="196">
        <f t="shared" si="1"/>
        <v>0</v>
      </c>
      <c r="P25" s="196">
        <f t="shared" si="1"/>
        <v>0</v>
      </c>
      <c r="Q25" s="196">
        <f t="shared" si="1"/>
        <v>0</v>
      </c>
      <c r="R25" s="196">
        <f t="shared" si="1"/>
        <v>0</v>
      </c>
      <c r="S25" s="196">
        <f t="shared" si="1"/>
        <v>0</v>
      </c>
      <c r="T25" s="196">
        <f t="shared" si="1"/>
        <v>0</v>
      </c>
      <c r="U25" s="196">
        <f t="shared" si="1"/>
        <v>0</v>
      </c>
      <c r="V25" s="196">
        <f t="shared" si="1"/>
        <v>0</v>
      </c>
    </row>
    <row r="26" spans="2:22" ht="31.5">
      <c r="B26" s="155"/>
      <c r="C26" s="156" t="s">
        <v>674</v>
      </c>
      <c r="D26" s="196">
        <f aca="true" t="shared" si="2" ref="D26:J26">D45+D63</f>
        <v>0</v>
      </c>
      <c r="E26" s="196">
        <f t="shared" si="2"/>
        <v>0</v>
      </c>
      <c r="F26" s="196">
        <f t="shared" si="2"/>
        <v>0</v>
      </c>
      <c r="G26" s="228">
        <f t="shared" si="2"/>
        <v>0</v>
      </c>
      <c r="H26" s="196">
        <f t="shared" si="2"/>
        <v>0</v>
      </c>
      <c r="I26" s="228">
        <f t="shared" si="2"/>
        <v>1.4300000000000002</v>
      </c>
      <c r="J26" s="196">
        <f t="shared" si="2"/>
        <v>0</v>
      </c>
      <c r="K26" s="196">
        <v>0</v>
      </c>
      <c r="L26" s="196">
        <f aca="true" t="shared" si="3" ref="L26:V26">L45+L63</f>
        <v>0</v>
      </c>
      <c r="M26" s="227">
        <f>M45+M58</f>
        <v>0.7</v>
      </c>
      <c r="N26" s="196">
        <f t="shared" si="3"/>
        <v>0</v>
      </c>
      <c r="O26" s="196">
        <f t="shared" si="3"/>
        <v>0</v>
      </c>
      <c r="P26" s="196">
        <f t="shared" si="3"/>
        <v>0</v>
      </c>
      <c r="Q26" s="196">
        <f t="shared" si="3"/>
        <v>0</v>
      </c>
      <c r="R26" s="196">
        <f t="shared" si="3"/>
        <v>0</v>
      </c>
      <c r="S26" s="196">
        <f t="shared" si="3"/>
        <v>0</v>
      </c>
      <c r="T26" s="196">
        <f t="shared" si="3"/>
        <v>0</v>
      </c>
      <c r="U26" s="196">
        <f t="shared" si="3"/>
        <v>0</v>
      </c>
      <c r="V26" s="196">
        <f t="shared" si="3"/>
        <v>0</v>
      </c>
    </row>
    <row r="27" spans="2:22" ht="31.5">
      <c r="B27" s="170">
        <v>1</v>
      </c>
      <c r="C27" s="157" t="s">
        <v>675</v>
      </c>
      <c r="D27" s="197">
        <f aca="true" t="shared" si="4" ref="D27:V28">D28</f>
        <v>0</v>
      </c>
      <c r="E27" s="197">
        <f t="shared" si="4"/>
        <v>0</v>
      </c>
      <c r="F27" s="197">
        <f t="shared" si="4"/>
        <v>0</v>
      </c>
      <c r="G27" s="320">
        <f t="shared" si="4"/>
        <v>0.16</v>
      </c>
      <c r="H27" s="197">
        <f t="shared" si="4"/>
        <v>0</v>
      </c>
      <c r="I27" s="197">
        <f t="shared" si="4"/>
        <v>1.6800000000000002</v>
      </c>
      <c r="J27" s="197">
        <f t="shared" si="4"/>
        <v>0</v>
      </c>
      <c r="K27" s="197">
        <f t="shared" si="4"/>
        <v>0</v>
      </c>
      <c r="L27" s="197">
        <f t="shared" si="4"/>
        <v>0</v>
      </c>
      <c r="M27" s="197">
        <f>M28+M50</f>
        <v>0.549</v>
      </c>
      <c r="N27" s="197">
        <f t="shared" si="4"/>
        <v>0</v>
      </c>
      <c r="O27" s="197">
        <f t="shared" si="4"/>
        <v>0</v>
      </c>
      <c r="P27" s="197">
        <f t="shared" si="4"/>
        <v>0</v>
      </c>
      <c r="Q27" s="197">
        <f t="shared" si="4"/>
        <v>0</v>
      </c>
      <c r="R27" s="197">
        <f t="shared" si="4"/>
        <v>0</v>
      </c>
      <c r="S27" s="197">
        <f t="shared" si="4"/>
        <v>0</v>
      </c>
      <c r="T27" s="197">
        <f t="shared" si="4"/>
        <v>0</v>
      </c>
      <c r="U27" s="197">
        <f t="shared" si="4"/>
        <v>0</v>
      </c>
      <c r="V27" s="197">
        <f t="shared" si="4"/>
        <v>0</v>
      </c>
    </row>
    <row r="28" spans="2:22" ht="47.25">
      <c r="B28" s="171" t="s">
        <v>531</v>
      </c>
      <c r="C28" s="157" t="s">
        <v>676</v>
      </c>
      <c r="D28" s="197">
        <f t="shared" si="4"/>
        <v>0</v>
      </c>
      <c r="E28" s="197">
        <f t="shared" si="4"/>
        <v>0</v>
      </c>
      <c r="F28" s="197">
        <f t="shared" si="4"/>
        <v>0</v>
      </c>
      <c r="G28" s="320">
        <f t="shared" si="4"/>
        <v>0.16</v>
      </c>
      <c r="H28" s="197">
        <f t="shared" si="4"/>
        <v>0</v>
      </c>
      <c r="I28" s="197">
        <f t="shared" si="4"/>
        <v>1.6800000000000002</v>
      </c>
      <c r="J28" s="197">
        <f t="shared" si="4"/>
        <v>0</v>
      </c>
      <c r="K28" s="197">
        <f t="shared" si="4"/>
        <v>0</v>
      </c>
      <c r="L28" s="197">
        <f t="shared" si="4"/>
        <v>0</v>
      </c>
      <c r="M28" s="197">
        <f>M29</f>
        <v>0.549</v>
      </c>
      <c r="N28" s="197">
        <f t="shared" si="4"/>
        <v>0</v>
      </c>
      <c r="O28" s="197">
        <f t="shared" si="4"/>
        <v>0</v>
      </c>
      <c r="P28" s="197">
        <f t="shared" si="4"/>
        <v>0</v>
      </c>
      <c r="Q28" s="197">
        <f t="shared" si="4"/>
        <v>0</v>
      </c>
      <c r="R28" s="197">
        <f t="shared" si="4"/>
        <v>0</v>
      </c>
      <c r="S28" s="197">
        <f t="shared" si="4"/>
        <v>0</v>
      </c>
      <c r="T28" s="197">
        <f t="shared" si="4"/>
        <v>0</v>
      </c>
      <c r="U28" s="197">
        <f t="shared" si="4"/>
        <v>0</v>
      </c>
      <c r="V28" s="197">
        <f t="shared" si="4"/>
        <v>0</v>
      </c>
    </row>
    <row r="29" spans="2:22" ht="15.75">
      <c r="B29" s="171" t="s">
        <v>533</v>
      </c>
      <c r="C29" s="158" t="s">
        <v>677</v>
      </c>
      <c r="D29" s="197">
        <f aca="true" t="shared" si="5" ref="D29:V29">D30+D40</f>
        <v>0</v>
      </c>
      <c r="E29" s="197">
        <f t="shared" si="5"/>
        <v>0</v>
      </c>
      <c r="F29" s="197">
        <f t="shared" si="5"/>
        <v>0</v>
      </c>
      <c r="G29" s="320">
        <f t="shared" si="5"/>
        <v>0.16</v>
      </c>
      <c r="H29" s="197">
        <f t="shared" si="5"/>
        <v>0</v>
      </c>
      <c r="I29" s="197">
        <f t="shared" si="5"/>
        <v>1.6800000000000002</v>
      </c>
      <c r="J29" s="197">
        <f t="shared" si="5"/>
        <v>0</v>
      </c>
      <c r="K29" s="197">
        <f t="shared" si="5"/>
        <v>0</v>
      </c>
      <c r="L29" s="197">
        <f t="shared" si="5"/>
        <v>0</v>
      </c>
      <c r="M29" s="197">
        <f>M30+M40</f>
        <v>0.549</v>
      </c>
      <c r="N29" s="197">
        <f>N30+N40</f>
        <v>0</v>
      </c>
      <c r="O29" s="197">
        <f t="shared" si="5"/>
        <v>0</v>
      </c>
      <c r="P29" s="197">
        <f t="shared" si="5"/>
        <v>0</v>
      </c>
      <c r="Q29" s="197">
        <f t="shared" si="5"/>
        <v>0</v>
      </c>
      <c r="R29" s="197">
        <f t="shared" si="5"/>
        <v>0</v>
      </c>
      <c r="S29" s="197">
        <f t="shared" si="5"/>
        <v>0</v>
      </c>
      <c r="T29" s="197">
        <f t="shared" si="5"/>
        <v>0</v>
      </c>
      <c r="U29" s="197">
        <f t="shared" si="5"/>
        <v>0</v>
      </c>
      <c r="V29" s="197">
        <f t="shared" si="5"/>
        <v>0</v>
      </c>
    </row>
    <row r="30" spans="2:22" ht="15.75">
      <c r="B30" s="171" t="s">
        <v>561</v>
      </c>
      <c r="C30" s="158" t="s">
        <v>678</v>
      </c>
      <c r="D30" s="197">
        <f aca="true" t="shared" si="6" ref="D30:V30">D31</f>
        <v>0</v>
      </c>
      <c r="E30" s="197">
        <f t="shared" si="6"/>
        <v>0</v>
      </c>
      <c r="F30" s="197">
        <f t="shared" si="6"/>
        <v>0</v>
      </c>
      <c r="G30" s="197">
        <f t="shared" si="6"/>
        <v>0</v>
      </c>
      <c r="H30" s="197">
        <f t="shared" si="6"/>
        <v>0</v>
      </c>
      <c r="I30" s="197">
        <f t="shared" si="6"/>
        <v>0</v>
      </c>
      <c r="J30" s="197">
        <f t="shared" si="6"/>
        <v>0</v>
      </c>
      <c r="K30" s="197">
        <f t="shared" si="6"/>
        <v>0</v>
      </c>
      <c r="L30" s="197">
        <f t="shared" si="6"/>
        <v>0</v>
      </c>
      <c r="M30" s="197">
        <f>M31</f>
        <v>0.549</v>
      </c>
      <c r="N30" s="197">
        <f t="shared" si="6"/>
        <v>0</v>
      </c>
      <c r="O30" s="197">
        <f t="shared" si="6"/>
        <v>0</v>
      </c>
      <c r="P30" s="197">
        <f t="shared" si="6"/>
        <v>0</v>
      </c>
      <c r="Q30" s="197">
        <f t="shared" si="6"/>
        <v>0</v>
      </c>
      <c r="R30" s="197">
        <f t="shared" si="6"/>
        <v>0</v>
      </c>
      <c r="S30" s="197">
        <f t="shared" si="6"/>
        <v>0</v>
      </c>
      <c r="T30" s="197">
        <f t="shared" si="6"/>
        <v>0</v>
      </c>
      <c r="U30" s="197">
        <f t="shared" si="6"/>
        <v>0</v>
      </c>
      <c r="V30" s="197">
        <f t="shared" si="6"/>
        <v>0</v>
      </c>
    </row>
    <row r="31" spans="2:22" ht="15.75">
      <c r="B31" s="171" t="s">
        <v>694</v>
      </c>
      <c r="C31" s="158" t="s">
        <v>695</v>
      </c>
      <c r="D31" s="197">
        <f aca="true" t="shared" si="7" ref="D31:V31">D32+D37</f>
        <v>0</v>
      </c>
      <c r="E31" s="197">
        <f t="shared" si="7"/>
        <v>0</v>
      </c>
      <c r="F31" s="197">
        <f t="shared" si="7"/>
        <v>0</v>
      </c>
      <c r="G31" s="197">
        <f t="shared" si="7"/>
        <v>0</v>
      </c>
      <c r="H31" s="197">
        <f t="shared" si="7"/>
        <v>0</v>
      </c>
      <c r="I31" s="197">
        <f t="shared" si="7"/>
        <v>0</v>
      </c>
      <c r="J31" s="197">
        <f t="shared" si="7"/>
        <v>0</v>
      </c>
      <c r="K31" s="197">
        <f t="shared" si="7"/>
        <v>0</v>
      </c>
      <c r="L31" s="197">
        <f t="shared" si="7"/>
        <v>0</v>
      </c>
      <c r="M31" s="197">
        <f>M32+M37</f>
        <v>0.549</v>
      </c>
      <c r="N31" s="197">
        <f>N32+N37</f>
        <v>0</v>
      </c>
      <c r="O31" s="197">
        <f t="shared" si="7"/>
        <v>0</v>
      </c>
      <c r="P31" s="197">
        <f t="shared" si="7"/>
        <v>0</v>
      </c>
      <c r="Q31" s="197">
        <f t="shared" si="7"/>
        <v>0</v>
      </c>
      <c r="R31" s="197">
        <f t="shared" si="7"/>
        <v>0</v>
      </c>
      <c r="S31" s="197">
        <f t="shared" si="7"/>
        <v>0</v>
      </c>
      <c r="T31" s="197">
        <f t="shared" si="7"/>
        <v>0</v>
      </c>
      <c r="U31" s="197">
        <f t="shared" si="7"/>
        <v>0</v>
      </c>
      <c r="V31" s="197">
        <f t="shared" si="7"/>
        <v>0</v>
      </c>
    </row>
    <row r="32" spans="2:22" ht="15.75">
      <c r="B32" s="209" t="s">
        <v>696</v>
      </c>
      <c r="C32" s="188" t="s">
        <v>697</v>
      </c>
      <c r="D32" s="185">
        <f aca="true" t="shared" si="8" ref="D32:V32">D33</f>
        <v>0</v>
      </c>
      <c r="E32" s="185">
        <f t="shared" si="8"/>
        <v>0</v>
      </c>
      <c r="F32" s="185">
        <f t="shared" si="8"/>
        <v>0</v>
      </c>
      <c r="G32" s="185">
        <f t="shared" si="8"/>
        <v>0</v>
      </c>
      <c r="H32" s="185">
        <f t="shared" si="8"/>
        <v>0</v>
      </c>
      <c r="I32" s="185">
        <f t="shared" si="8"/>
        <v>0</v>
      </c>
      <c r="J32" s="185">
        <f t="shared" si="8"/>
        <v>0</v>
      </c>
      <c r="K32" s="185">
        <f t="shared" si="8"/>
        <v>0</v>
      </c>
      <c r="L32" s="185">
        <f t="shared" si="8"/>
        <v>0</v>
      </c>
      <c r="M32" s="185">
        <f>M33</f>
        <v>0</v>
      </c>
      <c r="N32" s="185">
        <f t="shared" si="8"/>
        <v>0</v>
      </c>
      <c r="O32" s="185">
        <f t="shared" si="8"/>
        <v>0</v>
      </c>
      <c r="P32" s="185">
        <f t="shared" si="8"/>
        <v>0</v>
      </c>
      <c r="Q32" s="185">
        <f t="shared" si="8"/>
        <v>0</v>
      </c>
      <c r="R32" s="185">
        <f t="shared" si="8"/>
        <v>0</v>
      </c>
      <c r="S32" s="185">
        <f t="shared" si="8"/>
        <v>0</v>
      </c>
      <c r="T32" s="185">
        <f t="shared" si="8"/>
        <v>0</v>
      </c>
      <c r="U32" s="185">
        <f t="shared" si="8"/>
        <v>0</v>
      </c>
      <c r="V32" s="185">
        <f t="shared" si="8"/>
        <v>0</v>
      </c>
    </row>
    <row r="33" spans="2:22" ht="31.5">
      <c r="B33" s="173" t="s">
        <v>698</v>
      </c>
      <c r="C33" s="162" t="s">
        <v>683</v>
      </c>
      <c r="D33" s="198">
        <f aca="true" t="shared" si="9" ref="D33:V33">SUM(D34:D36)</f>
        <v>0</v>
      </c>
      <c r="E33" s="198">
        <f t="shared" si="9"/>
        <v>0</v>
      </c>
      <c r="F33" s="198">
        <f t="shared" si="9"/>
        <v>0</v>
      </c>
      <c r="G33" s="198">
        <f t="shared" si="9"/>
        <v>0</v>
      </c>
      <c r="H33" s="198">
        <f t="shared" si="9"/>
        <v>0</v>
      </c>
      <c r="I33" s="198">
        <f t="shared" si="9"/>
        <v>0</v>
      </c>
      <c r="J33" s="198">
        <f t="shared" si="9"/>
        <v>0</v>
      </c>
      <c r="K33" s="198">
        <f t="shared" si="9"/>
        <v>0</v>
      </c>
      <c r="L33" s="198">
        <f t="shared" si="9"/>
        <v>0</v>
      </c>
      <c r="M33" s="198">
        <f>SUM(M34:M36)</f>
        <v>0</v>
      </c>
      <c r="N33" s="198">
        <f>SUM(N34:N36)</f>
        <v>0</v>
      </c>
      <c r="O33" s="198">
        <f t="shared" si="9"/>
        <v>0</v>
      </c>
      <c r="P33" s="198">
        <f t="shared" si="9"/>
        <v>0</v>
      </c>
      <c r="Q33" s="198">
        <f t="shared" si="9"/>
        <v>0</v>
      </c>
      <c r="R33" s="198">
        <f t="shared" si="9"/>
        <v>0</v>
      </c>
      <c r="S33" s="198">
        <f t="shared" si="9"/>
        <v>0</v>
      </c>
      <c r="T33" s="198">
        <f t="shared" si="9"/>
        <v>0</v>
      </c>
      <c r="U33" s="198">
        <f t="shared" si="9"/>
        <v>0</v>
      </c>
      <c r="V33" s="198">
        <f t="shared" si="9"/>
        <v>0</v>
      </c>
    </row>
    <row r="34" spans="2:22" ht="31.5">
      <c r="B34" s="169" t="s">
        <v>699</v>
      </c>
      <c r="C34" s="189" t="s">
        <v>700</v>
      </c>
      <c r="D34" s="186" t="s">
        <v>614</v>
      </c>
      <c r="E34" s="186" t="s">
        <v>614</v>
      </c>
      <c r="F34" s="186" t="s">
        <v>614</v>
      </c>
      <c r="G34" s="186" t="s">
        <v>614</v>
      </c>
      <c r="H34" s="186" t="s">
        <v>614</v>
      </c>
      <c r="I34" s="186" t="s">
        <v>614</v>
      </c>
      <c r="J34" s="186" t="s">
        <v>614</v>
      </c>
      <c r="K34" s="186" t="s">
        <v>614</v>
      </c>
      <c r="L34" s="186" t="s">
        <v>614</v>
      </c>
      <c r="M34" s="186" t="s">
        <v>614</v>
      </c>
      <c r="N34" s="186" t="s">
        <v>614</v>
      </c>
      <c r="O34" s="186" t="s">
        <v>614</v>
      </c>
      <c r="P34" s="186" t="s">
        <v>614</v>
      </c>
      <c r="Q34" s="186" t="s">
        <v>614</v>
      </c>
      <c r="R34" s="186" t="s">
        <v>614</v>
      </c>
      <c r="S34" s="186" t="s">
        <v>614</v>
      </c>
      <c r="T34" s="186" t="s">
        <v>614</v>
      </c>
      <c r="U34" s="186" t="s">
        <v>614</v>
      </c>
      <c r="V34" s="186" t="s">
        <v>614</v>
      </c>
    </row>
    <row r="35" spans="2:22" ht="31.5">
      <c r="B35" s="169" t="s">
        <v>701</v>
      </c>
      <c r="C35" s="189" t="s">
        <v>702</v>
      </c>
      <c r="D35" s="186" t="s">
        <v>614</v>
      </c>
      <c r="E35" s="186" t="s">
        <v>614</v>
      </c>
      <c r="F35" s="186" t="s">
        <v>614</v>
      </c>
      <c r="G35" s="186" t="s">
        <v>614</v>
      </c>
      <c r="H35" s="186" t="s">
        <v>614</v>
      </c>
      <c r="I35" s="186" t="s">
        <v>614</v>
      </c>
      <c r="J35" s="186" t="s">
        <v>614</v>
      </c>
      <c r="K35" s="186" t="s">
        <v>614</v>
      </c>
      <c r="L35" s="186" t="s">
        <v>614</v>
      </c>
      <c r="M35" s="186" t="s">
        <v>614</v>
      </c>
      <c r="N35" s="186" t="s">
        <v>614</v>
      </c>
      <c r="O35" s="186" t="s">
        <v>614</v>
      </c>
      <c r="P35" s="186" t="s">
        <v>614</v>
      </c>
      <c r="Q35" s="186" t="s">
        <v>614</v>
      </c>
      <c r="R35" s="186" t="s">
        <v>614</v>
      </c>
      <c r="S35" s="186" t="s">
        <v>614</v>
      </c>
      <c r="T35" s="186" t="s">
        <v>614</v>
      </c>
      <c r="U35" s="186" t="s">
        <v>614</v>
      </c>
      <c r="V35" s="186" t="s">
        <v>614</v>
      </c>
    </row>
    <row r="36" spans="2:22" ht="31.5">
      <c r="B36" s="169" t="s">
        <v>703</v>
      </c>
      <c r="C36" s="189" t="s">
        <v>704</v>
      </c>
      <c r="D36" s="186" t="s">
        <v>614</v>
      </c>
      <c r="E36" s="186" t="s">
        <v>614</v>
      </c>
      <c r="F36" s="186" t="s">
        <v>614</v>
      </c>
      <c r="G36" s="186" t="s">
        <v>614</v>
      </c>
      <c r="H36" s="186" t="s">
        <v>614</v>
      </c>
      <c r="I36" s="186" t="s">
        <v>614</v>
      </c>
      <c r="J36" s="186" t="s">
        <v>614</v>
      </c>
      <c r="K36" s="186" t="s">
        <v>614</v>
      </c>
      <c r="L36" s="186" t="s">
        <v>614</v>
      </c>
      <c r="M36" s="186" t="s">
        <v>614</v>
      </c>
      <c r="N36" s="186" t="s">
        <v>614</v>
      </c>
      <c r="O36" s="186" t="s">
        <v>614</v>
      </c>
      <c r="P36" s="186" t="s">
        <v>614</v>
      </c>
      <c r="Q36" s="186" t="s">
        <v>614</v>
      </c>
      <c r="R36" s="186" t="s">
        <v>614</v>
      </c>
      <c r="S36" s="186" t="s">
        <v>614</v>
      </c>
      <c r="T36" s="186" t="s">
        <v>614</v>
      </c>
      <c r="U36" s="186" t="s">
        <v>614</v>
      </c>
      <c r="V36" s="186" t="s">
        <v>614</v>
      </c>
    </row>
    <row r="37" spans="2:22" ht="31.5" customHeight="1">
      <c r="B37" s="171" t="s">
        <v>705</v>
      </c>
      <c r="C37" s="188" t="s">
        <v>706</v>
      </c>
      <c r="D37" s="207"/>
      <c r="E37" s="199"/>
      <c r="F37" s="199"/>
      <c r="G37" s="208"/>
      <c r="H37" s="208"/>
      <c r="I37" s="197"/>
      <c r="J37" s="197"/>
      <c r="K37" s="197"/>
      <c r="L37" s="197"/>
      <c r="M37" s="197">
        <f>M38</f>
        <v>0.549</v>
      </c>
      <c r="N37" s="260"/>
      <c r="O37" s="258"/>
      <c r="P37" s="258"/>
      <c r="Q37" s="258"/>
      <c r="R37" s="258"/>
      <c r="S37" s="258"/>
      <c r="T37" s="258"/>
      <c r="U37" s="258"/>
      <c r="V37" s="258"/>
    </row>
    <row r="38" spans="2:22" ht="31.5">
      <c r="B38" s="173" t="s">
        <v>707</v>
      </c>
      <c r="C38" s="162" t="s">
        <v>683</v>
      </c>
      <c r="D38" s="212"/>
      <c r="E38" s="201"/>
      <c r="F38" s="201"/>
      <c r="G38" s="213"/>
      <c r="H38" s="213"/>
      <c r="I38" s="200"/>
      <c r="J38" s="200"/>
      <c r="K38" s="200"/>
      <c r="L38" s="200"/>
      <c r="M38" s="200">
        <f>M39</f>
        <v>0.549</v>
      </c>
      <c r="N38" s="264"/>
      <c r="O38" s="262"/>
      <c r="P38" s="262"/>
      <c r="Q38" s="262"/>
      <c r="R38" s="262"/>
      <c r="S38" s="262"/>
      <c r="T38" s="262"/>
      <c r="U38" s="262"/>
      <c r="V38" s="262"/>
    </row>
    <row r="39" spans="2:22" ht="81" customHeight="1">
      <c r="B39" s="174" t="s">
        <v>708</v>
      </c>
      <c r="C39" s="189" t="s">
        <v>709</v>
      </c>
      <c r="D39" s="186" t="s">
        <v>614</v>
      </c>
      <c r="E39" s="186" t="s">
        <v>614</v>
      </c>
      <c r="F39" s="186" t="s">
        <v>614</v>
      </c>
      <c r="G39" s="186" t="s">
        <v>614</v>
      </c>
      <c r="H39" s="186" t="s">
        <v>614</v>
      </c>
      <c r="I39" s="186" t="s">
        <v>614</v>
      </c>
      <c r="J39" s="186" t="s">
        <v>614</v>
      </c>
      <c r="K39" s="186" t="s">
        <v>614</v>
      </c>
      <c r="L39" s="186" t="s">
        <v>614</v>
      </c>
      <c r="M39" s="274">
        <v>0.549</v>
      </c>
      <c r="N39" s="186" t="s">
        <v>614</v>
      </c>
      <c r="O39" s="186" t="s">
        <v>614</v>
      </c>
      <c r="P39" s="186" t="s">
        <v>614</v>
      </c>
      <c r="Q39" s="186" t="s">
        <v>614</v>
      </c>
      <c r="R39" s="186" t="s">
        <v>614</v>
      </c>
      <c r="S39" s="186" t="s">
        <v>614</v>
      </c>
      <c r="T39" s="186" t="s">
        <v>614</v>
      </c>
      <c r="U39" s="186" t="s">
        <v>614</v>
      </c>
      <c r="V39" s="186" t="s">
        <v>614</v>
      </c>
    </row>
    <row r="40" spans="2:22" ht="15.75">
      <c r="B40" s="171" t="s">
        <v>562</v>
      </c>
      <c r="C40" s="159" t="s">
        <v>679</v>
      </c>
      <c r="D40" s="207"/>
      <c r="E40" s="199"/>
      <c r="F40" s="199"/>
      <c r="G40" s="320">
        <f>G41</f>
        <v>0.16</v>
      </c>
      <c r="H40" s="208"/>
      <c r="I40" s="197">
        <f>I41</f>
        <v>1.6800000000000002</v>
      </c>
      <c r="J40" s="197"/>
      <c r="K40" s="197"/>
      <c r="L40" s="197"/>
      <c r="M40" s="197">
        <f>M41</f>
        <v>0</v>
      </c>
      <c r="N40" s="260"/>
      <c r="O40" s="258"/>
      <c r="P40" s="258"/>
      <c r="Q40" s="258"/>
      <c r="R40" s="258"/>
      <c r="S40" s="258"/>
      <c r="T40" s="258"/>
      <c r="U40" s="258"/>
      <c r="V40" s="258"/>
    </row>
    <row r="41" spans="2:22" ht="15.75">
      <c r="B41" s="172" t="s">
        <v>680</v>
      </c>
      <c r="C41" s="160" t="s">
        <v>681</v>
      </c>
      <c r="D41" s="161"/>
      <c r="E41" s="202"/>
      <c r="F41" s="202"/>
      <c r="G41" s="321">
        <f>G42+G45</f>
        <v>0.16</v>
      </c>
      <c r="H41" s="210"/>
      <c r="I41" s="185">
        <f>I42+I45</f>
        <v>1.6800000000000002</v>
      </c>
      <c r="J41" s="185"/>
      <c r="K41" s="185"/>
      <c r="L41" s="185"/>
      <c r="M41" s="185">
        <f>M42+M45</f>
        <v>0</v>
      </c>
      <c r="N41" s="267"/>
      <c r="O41" s="266"/>
      <c r="P41" s="266"/>
      <c r="Q41" s="266"/>
      <c r="R41" s="266"/>
      <c r="S41" s="266"/>
      <c r="T41" s="266"/>
      <c r="U41" s="266"/>
      <c r="V41" s="266"/>
    </row>
    <row r="42" spans="2:22" ht="31.5">
      <c r="B42" s="173" t="s">
        <v>682</v>
      </c>
      <c r="C42" s="162" t="s">
        <v>683</v>
      </c>
      <c r="D42" s="212"/>
      <c r="E42" s="201"/>
      <c r="F42" s="201"/>
      <c r="G42" s="322">
        <f>SUM(G43:G44)</f>
        <v>0.16</v>
      </c>
      <c r="H42" s="213"/>
      <c r="I42" s="200">
        <f>SUM(I43:I44)</f>
        <v>0.25</v>
      </c>
      <c r="J42" s="200"/>
      <c r="K42" s="200">
        <f>SUM(K43:K44)</f>
        <v>0</v>
      </c>
      <c r="L42" s="200"/>
      <c r="M42" s="200">
        <f>SUM(M43:M44)</f>
        <v>0</v>
      </c>
      <c r="N42" s="264"/>
      <c r="O42" s="262"/>
      <c r="P42" s="262"/>
      <c r="Q42" s="262"/>
      <c r="R42" s="262"/>
      <c r="S42" s="262"/>
      <c r="T42" s="262"/>
      <c r="U42" s="262"/>
      <c r="V42" s="262"/>
    </row>
    <row r="43" spans="2:22" ht="47.25">
      <c r="B43" s="169" t="s">
        <v>711</v>
      </c>
      <c r="C43" s="182" t="s">
        <v>774</v>
      </c>
      <c r="D43" s="186" t="s">
        <v>614</v>
      </c>
      <c r="E43" s="186" t="s">
        <v>614</v>
      </c>
      <c r="F43" s="186" t="s">
        <v>614</v>
      </c>
      <c r="G43" s="274">
        <v>0.16</v>
      </c>
      <c r="H43" s="186" t="s">
        <v>614</v>
      </c>
      <c r="I43" s="319" t="s">
        <v>614</v>
      </c>
      <c r="J43" s="186" t="s">
        <v>614</v>
      </c>
      <c r="K43" s="186" t="s">
        <v>614</v>
      </c>
      <c r="L43" s="186" t="s">
        <v>614</v>
      </c>
      <c r="M43" s="186" t="s">
        <v>614</v>
      </c>
      <c r="N43" s="186" t="s">
        <v>614</v>
      </c>
      <c r="O43" s="186" t="s">
        <v>614</v>
      </c>
      <c r="P43" s="186" t="s">
        <v>614</v>
      </c>
      <c r="Q43" s="186" t="s">
        <v>614</v>
      </c>
      <c r="R43" s="186" t="s">
        <v>614</v>
      </c>
      <c r="S43" s="186" t="s">
        <v>614</v>
      </c>
      <c r="T43" s="186" t="s">
        <v>614</v>
      </c>
      <c r="U43" s="186" t="s">
        <v>614</v>
      </c>
      <c r="V43" s="186" t="s">
        <v>614</v>
      </c>
    </row>
    <row r="44" spans="2:22" ht="31.5">
      <c r="B44" s="169" t="s">
        <v>713</v>
      </c>
      <c r="C44" s="182" t="s">
        <v>775</v>
      </c>
      <c r="D44" s="186" t="s">
        <v>614</v>
      </c>
      <c r="E44" s="186" t="s">
        <v>614</v>
      </c>
      <c r="F44" s="186" t="s">
        <v>614</v>
      </c>
      <c r="G44" s="186" t="s">
        <v>614</v>
      </c>
      <c r="H44" s="186" t="s">
        <v>614</v>
      </c>
      <c r="I44" s="273">
        <v>0.25</v>
      </c>
      <c r="J44" s="186" t="s">
        <v>614</v>
      </c>
      <c r="K44" s="186" t="s">
        <v>614</v>
      </c>
      <c r="L44" s="186" t="s">
        <v>614</v>
      </c>
      <c r="M44" s="186" t="s">
        <v>614</v>
      </c>
      <c r="N44" s="186" t="s">
        <v>614</v>
      </c>
      <c r="O44" s="186" t="s">
        <v>614</v>
      </c>
      <c r="P44" s="186" t="s">
        <v>614</v>
      </c>
      <c r="Q44" s="186" t="s">
        <v>614</v>
      </c>
      <c r="R44" s="186" t="s">
        <v>614</v>
      </c>
      <c r="S44" s="186" t="s">
        <v>614</v>
      </c>
      <c r="T44" s="186" t="s">
        <v>614</v>
      </c>
      <c r="U44" s="186" t="s">
        <v>614</v>
      </c>
      <c r="V44" s="186" t="s">
        <v>614</v>
      </c>
    </row>
    <row r="45" spans="2:22" ht="31.5">
      <c r="B45" s="173" t="s">
        <v>684</v>
      </c>
      <c r="C45" s="162" t="s">
        <v>685</v>
      </c>
      <c r="D45" s="212"/>
      <c r="E45" s="201"/>
      <c r="F45" s="201"/>
      <c r="G45" s="213"/>
      <c r="H45" s="213"/>
      <c r="I45" s="200">
        <f>SUM(I47:I49)</f>
        <v>1.4300000000000002</v>
      </c>
      <c r="J45" s="200"/>
      <c r="K45" s="200">
        <f>SUM(K47:K49)</f>
        <v>0</v>
      </c>
      <c r="L45" s="200"/>
      <c r="M45" s="200">
        <f>SUM(M46:M49)</f>
        <v>0</v>
      </c>
      <c r="N45" s="264"/>
      <c r="O45" s="262"/>
      <c r="P45" s="262"/>
      <c r="Q45" s="262"/>
      <c r="R45" s="262"/>
      <c r="S45" s="262"/>
      <c r="T45" s="262"/>
      <c r="U45" s="262"/>
      <c r="V45" s="262"/>
    </row>
    <row r="46" spans="2:22" ht="47.25">
      <c r="B46" s="169" t="s">
        <v>686</v>
      </c>
      <c r="C46" s="166" t="s">
        <v>715</v>
      </c>
      <c r="D46" s="186" t="s">
        <v>614</v>
      </c>
      <c r="E46" s="186" t="s">
        <v>614</v>
      </c>
      <c r="F46" s="186" t="s">
        <v>614</v>
      </c>
      <c r="G46" s="186" t="s">
        <v>614</v>
      </c>
      <c r="H46" s="186" t="s">
        <v>614</v>
      </c>
      <c r="I46" s="186" t="s">
        <v>614</v>
      </c>
      <c r="J46" s="186" t="s">
        <v>614</v>
      </c>
      <c r="K46" s="167" t="s">
        <v>614</v>
      </c>
      <c r="L46" s="186" t="s">
        <v>614</v>
      </c>
      <c r="M46" s="186" t="s">
        <v>614</v>
      </c>
      <c r="N46" s="186" t="s">
        <v>614</v>
      </c>
      <c r="O46" s="186" t="s">
        <v>614</v>
      </c>
      <c r="P46" s="186" t="s">
        <v>614</v>
      </c>
      <c r="Q46" s="186" t="s">
        <v>614</v>
      </c>
      <c r="R46" s="186" t="s">
        <v>614</v>
      </c>
      <c r="S46" s="186" t="s">
        <v>614</v>
      </c>
      <c r="T46" s="186" t="s">
        <v>614</v>
      </c>
      <c r="U46" s="186" t="s">
        <v>614</v>
      </c>
      <c r="V46" s="186" t="s">
        <v>614</v>
      </c>
    </row>
    <row r="47" spans="2:22" ht="47.25">
      <c r="B47" s="169" t="s">
        <v>716</v>
      </c>
      <c r="C47" s="166" t="s">
        <v>717</v>
      </c>
      <c r="D47" s="186" t="s">
        <v>614</v>
      </c>
      <c r="E47" s="186" t="s">
        <v>614</v>
      </c>
      <c r="F47" s="186" t="s">
        <v>614</v>
      </c>
      <c r="G47" s="186" t="s">
        <v>614</v>
      </c>
      <c r="H47" s="186" t="s">
        <v>614</v>
      </c>
      <c r="I47" s="273">
        <v>0.63</v>
      </c>
      <c r="J47" s="186" t="s">
        <v>614</v>
      </c>
      <c r="K47" s="186" t="s">
        <v>614</v>
      </c>
      <c r="L47" s="186" t="s">
        <v>614</v>
      </c>
      <c r="M47" s="186" t="s">
        <v>614</v>
      </c>
      <c r="N47" s="186" t="s">
        <v>614</v>
      </c>
      <c r="O47" s="186" t="s">
        <v>614</v>
      </c>
      <c r="P47" s="186" t="s">
        <v>614</v>
      </c>
      <c r="Q47" s="186" t="s">
        <v>614</v>
      </c>
      <c r="R47" s="186" t="s">
        <v>614</v>
      </c>
      <c r="S47" s="186" t="s">
        <v>614</v>
      </c>
      <c r="T47" s="186" t="s">
        <v>614</v>
      </c>
      <c r="U47" s="186" t="s">
        <v>614</v>
      </c>
      <c r="V47" s="186" t="s">
        <v>614</v>
      </c>
    </row>
    <row r="48" spans="2:22" ht="47.25">
      <c r="B48" s="169" t="s">
        <v>718</v>
      </c>
      <c r="C48" s="166" t="s">
        <v>719</v>
      </c>
      <c r="D48" s="186" t="s">
        <v>614</v>
      </c>
      <c r="E48" s="186" t="s">
        <v>614</v>
      </c>
      <c r="F48" s="186" t="s">
        <v>614</v>
      </c>
      <c r="G48" s="186" t="s">
        <v>614</v>
      </c>
      <c r="H48" s="186" t="s">
        <v>614</v>
      </c>
      <c r="I48" s="273">
        <v>0.4</v>
      </c>
      <c r="J48" s="186" t="s">
        <v>614</v>
      </c>
      <c r="K48" s="186" t="s">
        <v>614</v>
      </c>
      <c r="L48" s="186" t="s">
        <v>614</v>
      </c>
      <c r="M48" s="186" t="s">
        <v>614</v>
      </c>
      <c r="N48" s="186" t="s">
        <v>614</v>
      </c>
      <c r="O48" s="186" t="s">
        <v>614</v>
      </c>
      <c r="P48" s="186" t="s">
        <v>614</v>
      </c>
      <c r="Q48" s="186" t="s">
        <v>614</v>
      </c>
      <c r="R48" s="186" t="s">
        <v>614</v>
      </c>
      <c r="S48" s="186" t="s">
        <v>614</v>
      </c>
      <c r="T48" s="186" t="s">
        <v>614</v>
      </c>
      <c r="U48" s="186" t="s">
        <v>614</v>
      </c>
      <c r="V48" s="186" t="s">
        <v>614</v>
      </c>
    </row>
    <row r="49" spans="2:22" ht="47.25">
      <c r="B49" s="169" t="s">
        <v>720</v>
      </c>
      <c r="C49" s="166" t="s">
        <v>721</v>
      </c>
      <c r="D49" s="186" t="s">
        <v>614</v>
      </c>
      <c r="E49" s="186" t="s">
        <v>614</v>
      </c>
      <c r="F49" s="186" t="s">
        <v>614</v>
      </c>
      <c r="G49" s="186" t="s">
        <v>614</v>
      </c>
      <c r="H49" s="186" t="s">
        <v>614</v>
      </c>
      <c r="I49" s="273">
        <v>0.4</v>
      </c>
      <c r="J49" s="186" t="s">
        <v>614</v>
      </c>
      <c r="K49" s="186" t="s">
        <v>614</v>
      </c>
      <c r="L49" s="186" t="s">
        <v>614</v>
      </c>
      <c r="M49" s="186" t="s">
        <v>614</v>
      </c>
      <c r="N49" s="186" t="s">
        <v>614</v>
      </c>
      <c r="O49" s="186" t="s">
        <v>614</v>
      </c>
      <c r="P49" s="186" t="s">
        <v>614</v>
      </c>
      <c r="Q49" s="186" t="s">
        <v>614</v>
      </c>
      <c r="R49" s="186" t="s">
        <v>614</v>
      </c>
      <c r="S49" s="186" t="s">
        <v>614</v>
      </c>
      <c r="T49" s="186" t="s">
        <v>614</v>
      </c>
      <c r="U49" s="186" t="s">
        <v>614</v>
      </c>
      <c r="V49" s="186" t="s">
        <v>614</v>
      </c>
    </row>
    <row r="50" spans="2:22" ht="31.5">
      <c r="B50" s="171" t="s">
        <v>687</v>
      </c>
      <c r="C50" s="158" t="s">
        <v>688</v>
      </c>
      <c r="D50" s="216"/>
      <c r="E50" s="258"/>
      <c r="F50" s="258"/>
      <c r="G50" s="259"/>
      <c r="H50" s="259"/>
      <c r="I50" s="260"/>
      <c r="J50" s="260"/>
      <c r="K50" s="260"/>
      <c r="L50" s="260"/>
      <c r="M50" s="197"/>
      <c r="N50" s="260"/>
      <c r="O50" s="260"/>
      <c r="P50" s="260"/>
      <c r="Q50" s="260"/>
      <c r="R50" s="260"/>
      <c r="S50" s="260"/>
      <c r="T50" s="260"/>
      <c r="U50" s="260"/>
      <c r="V50" s="260"/>
    </row>
    <row r="51" spans="2:22" ht="31.5">
      <c r="B51" s="172" t="s">
        <v>689</v>
      </c>
      <c r="C51" s="168" t="s">
        <v>690</v>
      </c>
      <c r="D51" s="265"/>
      <c r="E51" s="266"/>
      <c r="F51" s="266"/>
      <c r="G51" s="268"/>
      <c r="H51" s="268"/>
      <c r="I51" s="267"/>
      <c r="J51" s="267"/>
      <c r="K51" s="267"/>
      <c r="L51" s="267"/>
      <c r="M51" s="185"/>
      <c r="N51" s="267"/>
      <c r="O51" s="267"/>
      <c r="P51" s="267"/>
      <c r="Q51" s="267"/>
      <c r="R51" s="267"/>
      <c r="S51" s="267"/>
      <c r="T51" s="267"/>
      <c r="U51" s="267"/>
      <c r="V51" s="267"/>
    </row>
    <row r="52" spans="2:22" ht="31.5">
      <c r="B52" s="173" t="s">
        <v>691</v>
      </c>
      <c r="C52" s="162" t="s">
        <v>683</v>
      </c>
      <c r="D52" s="261"/>
      <c r="E52" s="262"/>
      <c r="F52" s="262"/>
      <c r="G52" s="263"/>
      <c r="H52" s="263"/>
      <c r="I52" s="264"/>
      <c r="J52" s="264"/>
      <c r="K52" s="264"/>
      <c r="L52" s="264"/>
      <c r="M52" s="200"/>
      <c r="N52" s="264"/>
      <c r="O52" s="264"/>
      <c r="P52" s="264"/>
      <c r="Q52" s="264"/>
      <c r="R52" s="264"/>
      <c r="S52" s="264"/>
      <c r="T52" s="264"/>
      <c r="U52" s="264"/>
      <c r="V52" s="264"/>
    </row>
    <row r="53" spans="2:22" ht="31.5">
      <c r="B53" s="176" t="s">
        <v>722</v>
      </c>
      <c r="C53" s="189" t="s">
        <v>723</v>
      </c>
      <c r="D53" s="186" t="s">
        <v>614</v>
      </c>
      <c r="E53" s="186" t="s">
        <v>614</v>
      </c>
      <c r="F53" s="186" t="s">
        <v>614</v>
      </c>
      <c r="G53" s="186" t="s">
        <v>614</v>
      </c>
      <c r="H53" s="186" t="s">
        <v>614</v>
      </c>
      <c r="I53" s="186" t="s">
        <v>614</v>
      </c>
      <c r="J53" s="186" t="s">
        <v>614</v>
      </c>
      <c r="K53" s="186" t="s">
        <v>614</v>
      </c>
      <c r="L53" s="186" t="s">
        <v>614</v>
      </c>
      <c r="M53" s="186" t="s">
        <v>614</v>
      </c>
      <c r="N53" s="186" t="s">
        <v>614</v>
      </c>
      <c r="O53" s="186" t="s">
        <v>614</v>
      </c>
      <c r="P53" s="186" t="s">
        <v>614</v>
      </c>
      <c r="Q53" s="186" t="s">
        <v>614</v>
      </c>
      <c r="R53" s="186" t="s">
        <v>614</v>
      </c>
      <c r="S53" s="186" t="s">
        <v>614</v>
      </c>
      <c r="T53" s="186" t="s">
        <v>614</v>
      </c>
      <c r="U53" s="186" t="s">
        <v>614</v>
      </c>
      <c r="V53" s="186" t="s">
        <v>614</v>
      </c>
    </row>
    <row r="54" spans="2:22" ht="31.5">
      <c r="B54" s="176" t="s">
        <v>758</v>
      </c>
      <c r="C54" s="189" t="s">
        <v>759</v>
      </c>
      <c r="D54" s="186" t="s">
        <v>614</v>
      </c>
      <c r="E54" s="186" t="s">
        <v>614</v>
      </c>
      <c r="F54" s="186" t="s">
        <v>614</v>
      </c>
      <c r="G54" s="186" t="s">
        <v>614</v>
      </c>
      <c r="H54" s="186" t="s">
        <v>614</v>
      </c>
      <c r="I54" s="186" t="s">
        <v>614</v>
      </c>
      <c r="J54" s="186" t="s">
        <v>614</v>
      </c>
      <c r="K54" s="186" t="s">
        <v>614</v>
      </c>
      <c r="L54" s="186" t="s">
        <v>614</v>
      </c>
      <c r="M54" s="186" t="s">
        <v>614</v>
      </c>
      <c r="N54" s="186" t="s">
        <v>614</v>
      </c>
      <c r="O54" s="186" t="s">
        <v>614</v>
      </c>
      <c r="P54" s="186" t="s">
        <v>614</v>
      </c>
      <c r="Q54" s="186" t="s">
        <v>614</v>
      </c>
      <c r="R54" s="186" t="s">
        <v>614</v>
      </c>
      <c r="S54" s="186" t="s">
        <v>614</v>
      </c>
      <c r="T54" s="186" t="s">
        <v>614</v>
      </c>
      <c r="U54" s="186" t="s">
        <v>614</v>
      </c>
      <c r="V54" s="186" t="s">
        <v>614</v>
      </c>
    </row>
    <row r="55" spans="2:22" ht="31.5">
      <c r="B55" s="173" t="s">
        <v>755</v>
      </c>
      <c r="C55" s="162" t="s">
        <v>685</v>
      </c>
      <c r="D55" s="261"/>
      <c r="E55" s="262"/>
      <c r="F55" s="262"/>
      <c r="G55" s="263"/>
      <c r="H55" s="263"/>
      <c r="I55" s="264"/>
      <c r="J55" s="264"/>
      <c r="K55" s="264"/>
      <c r="L55" s="264"/>
      <c r="M55" s="200" t="str">
        <f>M56</f>
        <v>нд</v>
      </c>
      <c r="N55" s="264"/>
      <c r="O55" s="264"/>
      <c r="P55" s="264"/>
      <c r="Q55" s="264"/>
      <c r="R55" s="264"/>
      <c r="S55" s="264"/>
      <c r="T55" s="264"/>
      <c r="U55" s="264"/>
      <c r="V55" s="264"/>
    </row>
    <row r="56" spans="2:22" ht="22.5" customHeight="1">
      <c r="B56" s="176" t="s">
        <v>756</v>
      </c>
      <c r="C56" s="189" t="s">
        <v>757</v>
      </c>
      <c r="D56" s="186" t="s">
        <v>614</v>
      </c>
      <c r="E56" s="186" t="s">
        <v>614</v>
      </c>
      <c r="F56" s="186" t="s">
        <v>614</v>
      </c>
      <c r="G56" s="186" t="s">
        <v>614</v>
      </c>
      <c r="H56" s="186" t="s">
        <v>614</v>
      </c>
      <c r="I56" s="186" t="s">
        <v>614</v>
      </c>
      <c r="J56" s="186" t="s">
        <v>614</v>
      </c>
      <c r="K56" s="186" t="s">
        <v>614</v>
      </c>
      <c r="L56" s="186" t="s">
        <v>614</v>
      </c>
      <c r="M56" s="186" t="s">
        <v>614</v>
      </c>
      <c r="N56" s="186" t="s">
        <v>614</v>
      </c>
      <c r="O56" s="186" t="s">
        <v>614</v>
      </c>
      <c r="P56" s="186" t="s">
        <v>614</v>
      </c>
      <c r="Q56" s="186" t="s">
        <v>614</v>
      </c>
      <c r="R56" s="186" t="s">
        <v>614</v>
      </c>
      <c r="S56" s="186" t="s">
        <v>614</v>
      </c>
      <c r="T56" s="186" t="s">
        <v>614</v>
      </c>
      <c r="U56" s="186" t="s">
        <v>614</v>
      </c>
      <c r="V56" s="186" t="s">
        <v>614</v>
      </c>
    </row>
    <row r="57" spans="2:22" ht="15.75">
      <c r="B57" s="207">
        <v>2</v>
      </c>
      <c r="C57" s="157" t="s">
        <v>724</v>
      </c>
      <c r="D57" s="216"/>
      <c r="E57" s="266"/>
      <c r="F57" s="266"/>
      <c r="G57" s="259"/>
      <c r="H57" s="259"/>
      <c r="I57" s="267"/>
      <c r="J57" s="267"/>
      <c r="K57" s="267"/>
      <c r="L57" s="267"/>
      <c r="M57" s="185">
        <f aca="true" t="shared" si="10" ref="M57:M62">M58</f>
        <v>0.7</v>
      </c>
      <c r="N57" s="267"/>
      <c r="O57" s="267"/>
      <c r="P57" s="267"/>
      <c r="Q57" s="267"/>
      <c r="R57" s="267"/>
      <c r="S57" s="267"/>
      <c r="T57" s="267"/>
      <c r="U57" s="267"/>
      <c r="V57" s="267"/>
    </row>
    <row r="58" spans="2:22" ht="47.25">
      <c r="B58" s="171" t="s">
        <v>725</v>
      </c>
      <c r="C58" s="157" t="s">
        <v>676</v>
      </c>
      <c r="D58" s="216"/>
      <c r="E58" s="266"/>
      <c r="F58" s="266"/>
      <c r="G58" s="259"/>
      <c r="H58" s="259"/>
      <c r="I58" s="267"/>
      <c r="J58" s="267"/>
      <c r="K58" s="267"/>
      <c r="L58" s="267"/>
      <c r="M58" s="185">
        <f t="shared" si="10"/>
        <v>0.7</v>
      </c>
      <c r="N58" s="267"/>
      <c r="O58" s="267"/>
      <c r="P58" s="267"/>
      <c r="Q58" s="267"/>
      <c r="R58" s="267"/>
      <c r="S58" s="267"/>
      <c r="T58" s="267"/>
      <c r="U58" s="267"/>
      <c r="V58" s="267"/>
    </row>
    <row r="59" spans="2:22" ht="15.75">
      <c r="B59" s="171" t="s">
        <v>726</v>
      </c>
      <c r="C59" s="158" t="s">
        <v>677</v>
      </c>
      <c r="D59" s="216"/>
      <c r="E59" s="266"/>
      <c r="F59" s="266"/>
      <c r="G59" s="259"/>
      <c r="H59" s="259"/>
      <c r="I59" s="267"/>
      <c r="J59" s="267"/>
      <c r="K59" s="267"/>
      <c r="L59" s="267"/>
      <c r="M59" s="185">
        <f t="shared" si="10"/>
        <v>0.7</v>
      </c>
      <c r="N59" s="267"/>
      <c r="O59" s="267"/>
      <c r="P59" s="267"/>
      <c r="Q59" s="267"/>
      <c r="R59" s="267"/>
      <c r="S59" s="267"/>
      <c r="T59" s="267"/>
      <c r="U59" s="267"/>
      <c r="V59" s="267"/>
    </row>
    <row r="60" spans="2:22" ht="15.75">
      <c r="B60" s="171" t="s">
        <v>727</v>
      </c>
      <c r="C60" s="158" t="s">
        <v>678</v>
      </c>
      <c r="D60" s="216"/>
      <c r="E60" s="266"/>
      <c r="F60" s="266"/>
      <c r="G60" s="259"/>
      <c r="H60" s="259"/>
      <c r="I60" s="267"/>
      <c r="J60" s="267"/>
      <c r="K60" s="267"/>
      <c r="L60" s="267"/>
      <c r="M60" s="185">
        <f t="shared" si="10"/>
        <v>0.7</v>
      </c>
      <c r="N60" s="267"/>
      <c r="O60" s="267"/>
      <c r="P60" s="267"/>
      <c r="Q60" s="267"/>
      <c r="R60" s="267"/>
      <c r="S60" s="267"/>
      <c r="T60" s="267"/>
      <c r="U60" s="267"/>
      <c r="V60" s="267"/>
    </row>
    <row r="61" spans="2:22" ht="15.75">
      <c r="B61" s="171" t="s">
        <v>728</v>
      </c>
      <c r="C61" s="191" t="s">
        <v>729</v>
      </c>
      <c r="D61" s="216"/>
      <c r="E61" s="266"/>
      <c r="F61" s="266"/>
      <c r="G61" s="259"/>
      <c r="H61" s="259"/>
      <c r="I61" s="267"/>
      <c r="J61" s="267"/>
      <c r="K61" s="267"/>
      <c r="L61" s="267"/>
      <c r="M61" s="185">
        <f t="shared" si="10"/>
        <v>0.7</v>
      </c>
      <c r="N61" s="267"/>
      <c r="O61" s="267"/>
      <c r="P61" s="267"/>
      <c r="Q61" s="267"/>
      <c r="R61" s="267"/>
      <c r="S61" s="267"/>
      <c r="T61" s="267"/>
      <c r="U61" s="267"/>
      <c r="V61" s="267"/>
    </row>
    <row r="62" spans="2:22" ht="15.75">
      <c r="B62" s="171" t="s">
        <v>730</v>
      </c>
      <c r="C62" s="188" t="s">
        <v>710</v>
      </c>
      <c r="D62" s="216"/>
      <c r="E62" s="266"/>
      <c r="F62" s="266"/>
      <c r="G62" s="259"/>
      <c r="H62" s="259"/>
      <c r="I62" s="267"/>
      <c r="J62" s="267"/>
      <c r="K62" s="267"/>
      <c r="L62" s="267"/>
      <c r="M62" s="185">
        <f t="shared" si="10"/>
        <v>0.7</v>
      </c>
      <c r="N62" s="267"/>
      <c r="O62" s="267"/>
      <c r="P62" s="267"/>
      <c r="Q62" s="267"/>
      <c r="R62" s="267"/>
      <c r="S62" s="267"/>
      <c r="T62" s="267"/>
      <c r="U62" s="267"/>
      <c r="V62" s="267"/>
    </row>
    <row r="63" spans="2:22" ht="31.5">
      <c r="B63" s="217" t="s">
        <v>731</v>
      </c>
      <c r="C63" s="193" t="s">
        <v>685</v>
      </c>
      <c r="D63" s="269"/>
      <c r="E63" s="270"/>
      <c r="F63" s="270"/>
      <c r="G63" s="271"/>
      <c r="H63" s="271"/>
      <c r="I63" s="272"/>
      <c r="J63" s="272"/>
      <c r="K63" s="272"/>
      <c r="L63" s="272"/>
      <c r="M63" s="221">
        <f>SUM(M64:M64)</f>
        <v>0.7</v>
      </c>
      <c r="N63" s="272"/>
      <c r="O63" s="272"/>
      <c r="P63" s="272"/>
      <c r="Q63" s="272"/>
      <c r="R63" s="272"/>
      <c r="S63" s="272"/>
      <c r="T63" s="272"/>
      <c r="U63" s="272"/>
      <c r="V63" s="272"/>
    </row>
    <row r="64" spans="2:22" ht="63">
      <c r="B64" s="169" t="s">
        <v>732</v>
      </c>
      <c r="C64" s="194" t="s">
        <v>733</v>
      </c>
      <c r="D64" s="186" t="s">
        <v>614</v>
      </c>
      <c r="E64" s="186" t="s">
        <v>614</v>
      </c>
      <c r="F64" s="186" t="s">
        <v>614</v>
      </c>
      <c r="G64" s="186" t="s">
        <v>614</v>
      </c>
      <c r="H64" s="186" t="s">
        <v>614</v>
      </c>
      <c r="I64" s="186" t="s">
        <v>614</v>
      </c>
      <c r="J64" s="186" t="s">
        <v>614</v>
      </c>
      <c r="K64" s="186" t="s">
        <v>614</v>
      </c>
      <c r="L64" s="186" t="s">
        <v>614</v>
      </c>
      <c r="M64" s="214">
        <v>0.7</v>
      </c>
      <c r="N64" s="186" t="s">
        <v>614</v>
      </c>
      <c r="O64" s="186" t="s">
        <v>614</v>
      </c>
      <c r="P64" s="186" t="s">
        <v>614</v>
      </c>
      <c r="Q64" s="186" t="s">
        <v>614</v>
      </c>
      <c r="R64" s="186" t="s">
        <v>614</v>
      </c>
      <c r="S64" s="186" t="s">
        <v>614</v>
      </c>
      <c r="T64" s="186" t="s">
        <v>614</v>
      </c>
      <c r="U64" s="186" t="s">
        <v>614</v>
      </c>
      <c r="V64" s="186" t="s">
        <v>614</v>
      </c>
    </row>
    <row r="65" spans="4:10" ht="15.75" customHeight="1">
      <c r="D65" s="337" t="s">
        <v>807</v>
      </c>
      <c r="E65" s="337"/>
      <c r="F65" s="337"/>
      <c r="G65" s="306"/>
      <c r="H65" s="306"/>
      <c r="I65" s="306"/>
      <c r="J65" s="306"/>
    </row>
    <row r="66" spans="4:20" ht="56.25" customHeight="1">
      <c r="D66" s="338"/>
      <c r="E66" s="338"/>
      <c r="F66" s="338"/>
      <c r="G66" s="339"/>
      <c r="H66" s="339"/>
      <c r="I66" s="339"/>
      <c r="J66" s="339"/>
      <c r="K66" s="339"/>
      <c r="L66" s="339"/>
      <c r="M66" s="339"/>
      <c r="N66" s="307"/>
      <c r="P66" s="308"/>
      <c r="Q66" s="316" t="s">
        <v>823</v>
      </c>
      <c r="R66" s="309"/>
      <c r="S66" s="310"/>
      <c r="T66" s="310"/>
    </row>
  </sheetData>
  <sheetProtection/>
  <mergeCells count="35">
    <mergeCell ref="D65:F66"/>
    <mergeCell ref="G66:M66"/>
    <mergeCell ref="S21:T21"/>
    <mergeCell ref="D19:D22"/>
    <mergeCell ref="E19:V19"/>
    <mergeCell ref="B19:B22"/>
    <mergeCell ref="S20:T20"/>
    <mergeCell ref="O21:P21"/>
    <mergeCell ref="K21:L21"/>
    <mergeCell ref="S6:V6"/>
    <mergeCell ref="S7:V7"/>
    <mergeCell ref="Q20:R20"/>
    <mergeCell ref="E21:F21"/>
    <mergeCell ref="U20:V20"/>
    <mergeCell ref="K20:N20"/>
    <mergeCell ref="M21:N21"/>
    <mergeCell ref="B12:V12"/>
    <mergeCell ref="B18:V18"/>
    <mergeCell ref="B16:V16"/>
    <mergeCell ref="B11:V11"/>
    <mergeCell ref="U21:V21"/>
    <mergeCell ref="G21:H21"/>
    <mergeCell ref="Q21:R21"/>
    <mergeCell ref="C19:C22"/>
    <mergeCell ref="I21:J21"/>
    <mergeCell ref="S8:V8"/>
    <mergeCell ref="S9:V9"/>
    <mergeCell ref="H2:I2"/>
    <mergeCell ref="O20:P20"/>
    <mergeCell ref="G20:J20"/>
    <mergeCell ref="B17:V17"/>
    <mergeCell ref="E20:F20"/>
    <mergeCell ref="B14:V14"/>
    <mergeCell ref="B4:V4"/>
    <mergeCell ref="B5:V5"/>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46" r:id="rId1"/>
</worksheet>
</file>

<file path=xl/worksheets/sheet10.xml><?xml version="1.0" encoding="utf-8"?>
<worksheet xmlns="http://schemas.openxmlformats.org/spreadsheetml/2006/main" xmlns:r="http://schemas.openxmlformats.org/officeDocument/2006/relationships">
  <sheetPr>
    <pageSetUpPr fitToPage="1"/>
  </sheetPr>
  <dimension ref="A1:AS13"/>
  <sheetViews>
    <sheetView zoomScalePageLayoutView="0" workbookViewId="0" topLeftCell="A1">
      <selection activeCell="F13" sqref="F13"/>
    </sheetView>
  </sheetViews>
  <sheetFormatPr defaultColWidth="9.00390625" defaultRowHeight="15.75"/>
  <cols>
    <col min="1" max="1" width="8.875" style="5" customWidth="1"/>
    <col min="2" max="2" width="33.00390625" style="6" customWidth="1"/>
    <col min="3" max="3" width="13.75390625" style="6" customWidth="1"/>
    <col min="4" max="4" width="16.00390625" style="6" customWidth="1"/>
    <col min="5" max="5" width="15.75390625" style="6" customWidth="1"/>
    <col min="6" max="6" width="16.75390625" style="6" customWidth="1"/>
    <col min="7" max="7" width="28.375" style="6" customWidth="1"/>
    <col min="8" max="8" width="20.50390625" style="6" customWidth="1"/>
    <col min="9" max="9" width="24.25390625" style="6" customWidth="1"/>
    <col min="10" max="11" width="28.375" style="6" customWidth="1"/>
    <col min="12" max="12" width="24.375" style="6" customWidth="1"/>
    <col min="13" max="13" width="33.25390625" style="6" customWidth="1"/>
    <col min="14" max="14" width="42.125" style="6" customWidth="1"/>
    <col min="15" max="17" width="17.125" style="6" customWidth="1"/>
    <col min="18" max="18" width="13.50390625" style="6" customWidth="1"/>
    <col min="19" max="19" width="10.125" style="8" customWidth="1"/>
    <col min="20" max="20" width="14.125" style="8" customWidth="1"/>
    <col min="21" max="21" width="7.125" style="8" customWidth="1"/>
    <col min="22" max="22" width="19.625" style="8" customWidth="1"/>
    <col min="23" max="23" width="15.125" style="8" customWidth="1"/>
    <col min="24" max="24" width="22.25390625" style="8" customWidth="1"/>
    <col min="25" max="25" width="23.625" style="8" customWidth="1"/>
    <col min="26" max="26" width="6.875" style="6" bestFit="1" customWidth="1"/>
    <col min="27" max="27" width="6.625" style="6" customWidth="1"/>
    <col min="28" max="28" width="8.125" style="6" customWidth="1"/>
    <col min="29" max="29" width="12.125" style="6" customWidth="1"/>
    <col min="30" max="16384" width="9.00390625" style="5" customWidth="1"/>
  </cols>
  <sheetData>
    <row r="1" spans="5:18" ht="18.75">
      <c r="E1" s="1"/>
      <c r="F1" s="1"/>
      <c r="G1" s="1"/>
      <c r="H1" s="1"/>
      <c r="I1" s="1"/>
      <c r="J1" s="1"/>
      <c r="K1" s="1"/>
      <c r="L1" s="1"/>
      <c r="M1" s="1"/>
      <c r="R1" s="23" t="s">
        <v>335</v>
      </c>
    </row>
    <row r="2" spans="5:18" ht="18.75">
      <c r="E2" s="1"/>
      <c r="F2" s="1"/>
      <c r="G2" s="1"/>
      <c r="H2" s="1"/>
      <c r="I2" s="1"/>
      <c r="J2" s="1"/>
      <c r="K2" s="1"/>
      <c r="L2" s="1"/>
      <c r="M2" s="1"/>
      <c r="R2" s="13" t="s">
        <v>1</v>
      </c>
    </row>
    <row r="3" spans="5:18" ht="18.75">
      <c r="E3" s="1"/>
      <c r="F3" s="1"/>
      <c r="G3" s="1"/>
      <c r="H3" s="1"/>
      <c r="I3" s="1"/>
      <c r="J3" s="1"/>
      <c r="K3" s="1"/>
      <c r="L3" s="1"/>
      <c r="M3" s="1"/>
      <c r="R3" s="13" t="s">
        <v>249</v>
      </c>
    </row>
    <row r="4" spans="1:29" s="93" customFormat="1" ht="15.75">
      <c r="A4" s="385" t="s">
        <v>382</v>
      </c>
      <c r="B4" s="385"/>
      <c r="C4" s="385"/>
      <c r="D4" s="385"/>
      <c r="E4" s="385"/>
      <c r="F4" s="385"/>
      <c r="G4" s="385"/>
      <c r="H4" s="385"/>
      <c r="I4" s="385"/>
      <c r="J4" s="385"/>
      <c r="K4" s="385"/>
      <c r="L4" s="385"/>
      <c r="M4" s="385"/>
      <c r="N4" s="385"/>
      <c r="O4" s="385"/>
      <c r="P4" s="385"/>
      <c r="Q4" s="385"/>
      <c r="R4" s="385"/>
      <c r="S4" s="8"/>
      <c r="T4" s="8"/>
      <c r="U4" s="8"/>
      <c r="V4" s="8"/>
      <c r="W4" s="8"/>
      <c r="X4" s="8"/>
      <c r="Y4" s="8"/>
      <c r="Z4" s="6"/>
      <c r="AA4" s="6"/>
      <c r="AB4" s="6"/>
      <c r="AC4" s="6"/>
    </row>
    <row r="5" spans="1:29" s="93" customFormat="1" ht="15.75">
      <c r="A5" s="103"/>
      <c r="B5" s="103"/>
      <c r="C5" s="103"/>
      <c r="D5" s="103"/>
      <c r="E5" s="103"/>
      <c r="F5" s="103"/>
      <c r="G5" s="103"/>
      <c r="H5" s="103"/>
      <c r="I5" s="103"/>
      <c r="J5" s="103"/>
      <c r="K5" s="103"/>
      <c r="L5" s="103"/>
      <c r="M5" s="103"/>
      <c r="N5" s="103"/>
      <c r="O5" s="103"/>
      <c r="P5" s="103"/>
      <c r="Q5" s="103"/>
      <c r="R5" s="103"/>
      <c r="S5" s="8"/>
      <c r="T5" s="8"/>
      <c r="U5" s="8"/>
      <c r="V5" s="8"/>
      <c r="W5" s="8"/>
      <c r="X5" s="8"/>
      <c r="Y5" s="8"/>
      <c r="Z5" s="6"/>
      <c r="AA5" s="6"/>
      <c r="AB5" s="6"/>
      <c r="AC5" s="6"/>
    </row>
    <row r="6" spans="1:45" ht="15.75">
      <c r="A6" s="327" t="s">
        <v>163</v>
      </c>
      <c r="B6" s="327"/>
      <c r="C6" s="327"/>
      <c r="D6" s="327"/>
      <c r="E6" s="327"/>
      <c r="F6" s="327"/>
      <c r="G6" s="327"/>
      <c r="H6" s="327"/>
      <c r="I6" s="327"/>
      <c r="J6" s="327"/>
      <c r="K6" s="327"/>
      <c r="L6" s="327"/>
      <c r="M6" s="327"/>
      <c r="N6" s="327"/>
      <c r="O6" s="327"/>
      <c r="P6" s="327"/>
      <c r="Q6" s="327"/>
      <c r="R6" s="32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row>
    <row r="7" spans="1:45" s="80" customFormat="1" ht="15.75">
      <c r="A7" s="335" t="s">
        <v>295</v>
      </c>
      <c r="B7" s="335"/>
      <c r="C7" s="335"/>
      <c r="D7" s="335"/>
      <c r="E7" s="335"/>
      <c r="F7" s="335"/>
      <c r="G7" s="335"/>
      <c r="H7" s="335"/>
      <c r="I7" s="335"/>
      <c r="J7" s="335"/>
      <c r="K7" s="335"/>
      <c r="L7" s="335"/>
      <c r="M7" s="335"/>
      <c r="N7" s="335"/>
      <c r="O7" s="335"/>
      <c r="P7" s="335"/>
      <c r="Q7" s="335"/>
      <c r="R7" s="335"/>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row>
    <row r="8" spans="1:45" s="80" customFormat="1" ht="15.75">
      <c r="A8" s="128"/>
      <c r="B8" s="128"/>
      <c r="C8" s="128"/>
      <c r="D8" s="128"/>
      <c r="E8" s="128"/>
      <c r="F8" s="128"/>
      <c r="G8" s="128"/>
      <c r="H8" s="128"/>
      <c r="I8" s="128"/>
      <c r="J8" s="128"/>
      <c r="K8" s="128"/>
      <c r="L8" s="128"/>
      <c r="M8" s="128"/>
      <c r="N8" s="128"/>
      <c r="O8" s="128"/>
      <c r="P8" s="128"/>
      <c r="Q8" s="128"/>
      <c r="R8" s="128"/>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row>
    <row r="9" spans="1:45" ht="15.75">
      <c r="A9" s="336" t="s">
        <v>56</v>
      </c>
      <c r="B9" s="336"/>
      <c r="C9" s="336"/>
      <c r="D9" s="336"/>
      <c r="E9" s="336"/>
      <c r="F9" s="336"/>
      <c r="G9" s="336"/>
      <c r="H9" s="336"/>
      <c r="I9" s="336"/>
      <c r="J9" s="336"/>
      <c r="K9" s="336"/>
      <c r="L9" s="336"/>
      <c r="M9" s="336"/>
      <c r="N9" s="336"/>
      <c r="O9" s="336"/>
      <c r="P9" s="336"/>
      <c r="Q9" s="336"/>
      <c r="R9" s="336"/>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row>
    <row r="10" spans="1:19" ht="15" customHeight="1">
      <c r="A10" s="417"/>
      <c r="B10" s="417"/>
      <c r="C10" s="417"/>
      <c r="D10" s="417"/>
      <c r="E10" s="417"/>
      <c r="F10" s="417"/>
      <c r="G10" s="417"/>
      <c r="H10" s="417"/>
      <c r="I10" s="417"/>
      <c r="J10" s="417"/>
      <c r="K10" s="417"/>
      <c r="L10" s="417"/>
      <c r="M10" s="417"/>
      <c r="N10" s="417"/>
      <c r="O10" s="417"/>
      <c r="P10" s="417"/>
      <c r="Q10" s="417"/>
      <c r="R10" s="417"/>
      <c r="S10" s="49"/>
    </row>
    <row r="11" spans="1:18" s="6" customFormat="1" ht="184.5" customHeight="1">
      <c r="A11" s="107" t="s">
        <v>164</v>
      </c>
      <c r="B11" s="107" t="s">
        <v>31</v>
      </c>
      <c r="C11" s="107" t="s">
        <v>4</v>
      </c>
      <c r="D11" s="71" t="s">
        <v>21</v>
      </c>
      <c r="E11" s="71" t="s">
        <v>16</v>
      </c>
      <c r="F11" s="107" t="s">
        <v>135</v>
      </c>
      <c r="G11" s="108" t="s">
        <v>45</v>
      </c>
      <c r="H11" s="107" t="s">
        <v>81</v>
      </c>
      <c r="I11" s="107" t="s">
        <v>89</v>
      </c>
      <c r="J11" s="107" t="s">
        <v>90</v>
      </c>
      <c r="K11" s="107" t="s">
        <v>83</v>
      </c>
      <c r="L11" s="113" t="s">
        <v>87</v>
      </c>
      <c r="M11" s="115" t="s">
        <v>134</v>
      </c>
      <c r="N11" s="67" t="s">
        <v>82</v>
      </c>
      <c r="O11" s="116" t="s">
        <v>88</v>
      </c>
      <c r="P11" s="116" t="s">
        <v>84</v>
      </c>
      <c r="Q11" s="116" t="s">
        <v>85</v>
      </c>
      <c r="R11" s="107" t="s">
        <v>86</v>
      </c>
    </row>
    <row r="12" spans="1:29" ht="18.75" customHeight="1">
      <c r="A12" s="37">
        <v>1</v>
      </c>
      <c r="B12" s="37">
        <v>2</v>
      </c>
      <c r="C12" s="37">
        <v>3</v>
      </c>
      <c r="D12" s="37">
        <v>4</v>
      </c>
      <c r="E12" s="37">
        <v>5</v>
      </c>
      <c r="F12" s="37">
        <v>6</v>
      </c>
      <c r="G12" s="37">
        <v>7</v>
      </c>
      <c r="H12" s="37">
        <v>8</v>
      </c>
      <c r="I12" s="37">
        <v>9</v>
      </c>
      <c r="J12" s="37">
        <v>10</v>
      </c>
      <c r="K12" s="37">
        <v>11</v>
      </c>
      <c r="L12" s="37">
        <v>12</v>
      </c>
      <c r="M12" s="37">
        <v>13</v>
      </c>
      <c r="N12" s="37">
        <v>14</v>
      </c>
      <c r="O12" s="37">
        <v>15</v>
      </c>
      <c r="P12" s="37">
        <v>16</v>
      </c>
      <c r="Q12" s="37">
        <v>17</v>
      </c>
      <c r="R12" s="37">
        <v>18</v>
      </c>
      <c r="T12" s="5"/>
      <c r="U12" s="5"/>
      <c r="V12" s="5"/>
      <c r="W12" s="5"/>
      <c r="X12" s="5"/>
      <c r="Y12" s="5"/>
      <c r="Z12" s="5"/>
      <c r="AA12" s="5"/>
      <c r="AB12" s="5"/>
      <c r="AC12" s="5"/>
    </row>
    <row r="13" spans="1:18" ht="15.75">
      <c r="A13" s="38"/>
      <c r="B13" s="67"/>
      <c r="C13" s="58"/>
      <c r="D13" s="58"/>
      <c r="E13" s="58"/>
      <c r="F13" s="58"/>
      <c r="G13" s="58"/>
      <c r="H13" s="58"/>
      <c r="I13" s="58"/>
      <c r="J13" s="58"/>
      <c r="K13" s="58"/>
      <c r="L13" s="58"/>
      <c r="M13" s="58"/>
      <c r="N13" s="58"/>
      <c r="O13" s="58"/>
      <c r="P13" s="58"/>
      <c r="Q13" s="58"/>
      <c r="R13" s="58"/>
    </row>
  </sheetData>
  <sheetProtection/>
  <mergeCells count="5">
    <mergeCell ref="A10:R10"/>
    <mergeCell ref="A9:R9"/>
    <mergeCell ref="A4:R4"/>
    <mergeCell ref="A6:R6"/>
    <mergeCell ref="A7:R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0" r:id="rId1"/>
</worksheet>
</file>

<file path=xl/worksheets/sheet11.xml><?xml version="1.0" encoding="utf-8"?>
<worksheet xmlns="http://schemas.openxmlformats.org/spreadsheetml/2006/main" xmlns:r="http://schemas.openxmlformats.org/officeDocument/2006/relationships">
  <dimension ref="A1:AI20"/>
  <sheetViews>
    <sheetView zoomScale="85" zoomScaleNormal="85" zoomScaleSheetLayoutView="100" zoomScalePageLayoutView="0" workbookViewId="0" topLeftCell="A1">
      <selection activeCell="H14" sqref="H14:H15"/>
    </sheetView>
  </sheetViews>
  <sheetFormatPr defaultColWidth="16.00390625" defaultRowHeight="15.75"/>
  <cols>
    <col min="1" max="1" width="10.25390625" style="5" customWidth="1"/>
    <col min="2" max="2" width="24.25390625" style="6" customWidth="1"/>
    <col min="3" max="3" width="15.50390625" style="6" customWidth="1"/>
    <col min="4" max="4" width="16.375" style="6" customWidth="1"/>
    <col min="5" max="5" width="29.00390625" style="6" customWidth="1"/>
    <col min="6" max="6" width="25.875" style="6" customWidth="1"/>
    <col min="7" max="7" width="17.875" style="6" customWidth="1"/>
    <col min="8" max="8" width="17.375" style="6" customWidth="1"/>
    <col min="9" max="9" width="14.00390625" style="6" customWidth="1"/>
    <col min="10" max="10" width="12.75390625" style="6" customWidth="1"/>
    <col min="11" max="12" width="17.375" style="6" customWidth="1"/>
    <col min="13" max="13" width="18.50390625" style="6" customWidth="1"/>
    <col min="14" max="14" width="21.50390625" style="6" customWidth="1"/>
    <col min="15" max="15" width="7.75390625" style="6" customWidth="1"/>
    <col min="16" max="16" width="9.00390625" style="6" customWidth="1"/>
    <col min="17" max="17" width="17.75390625" style="6" customWidth="1"/>
    <col min="18" max="18" width="18.375" style="6" customWidth="1"/>
    <col min="19" max="19" width="9.125" style="6" customWidth="1"/>
    <col min="20" max="20" width="9.00390625" style="6" customWidth="1"/>
    <col min="21" max="21" width="22.00390625" style="6" customWidth="1"/>
    <col min="22" max="22" width="11.875" style="6" customWidth="1"/>
    <col min="23" max="23" width="17.375" style="6" customWidth="1"/>
    <col min="24" max="24" width="14.875" style="6" customWidth="1"/>
    <col min="25" max="25" width="10.625" style="5" customWidth="1"/>
    <col min="26" max="26" width="9.25390625" style="5" customWidth="1"/>
    <col min="27" max="27" width="11.125" style="5" customWidth="1"/>
    <col min="28" max="28" width="11.875" style="5" customWidth="1"/>
    <col min="29" max="29" width="15.625" style="5" customWidth="1"/>
    <col min="30" max="31" width="15.875" style="5" customWidth="1"/>
    <col min="32" max="32" width="20.75390625" style="5" customWidth="1"/>
    <col min="33" max="33" width="18.375" style="5" customWidth="1"/>
    <col min="34" max="34" width="29.00390625" style="5" customWidth="1"/>
    <col min="35" max="254" width="9.00390625" style="5" customWidth="1"/>
    <col min="255" max="255" width="3.875" style="5" bestFit="1" customWidth="1"/>
    <col min="256" max="16384" width="16.00390625" style="5" bestFit="1" customWidth="1"/>
  </cols>
  <sheetData>
    <row r="1" spans="16:31" ht="18.75">
      <c r="P1" s="23" t="s">
        <v>336</v>
      </c>
      <c r="AE1" s="23"/>
    </row>
    <row r="2" spans="16:31" ht="18.75">
      <c r="P2" s="13" t="s">
        <v>1</v>
      </c>
      <c r="AE2" s="13"/>
    </row>
    <row r="3" spans="16:31" ht="18.75">
      <c r="P3" s="13" t="s">
        <v>249</v>
      </c>
      <c r="AE3" s="13"/>
    </row>
    <row r="4" spans="1:31" s="93" customFormat="1" ht="18.75">
      <c r="A4" s="426" t="s">
        <v>660</v>
      </c>
      <c r="B4" s="426"/>
      <c r="C4" s="426"/>
      <c r="D4" s="426"/>
      <c r="E4" s="426"/>
      <c r="F4" s="426"/>
      <c r="G4" s="426"/>
      <c r="H4" s="426"/>
      <c r="I4" s="426"/>
      <c r="J4" s="426"/>
      <c r="K4" s="426"/>
      <c r="L4" s="426"/>
      <c r="M4" s="426"/>
      <c r="N4" s="426"/>
      <c r="O4" s="426"/>
      <c r="P4" s="426"/>
      <c r="Q4" s="6"/>
      <c r="R4" s="6"/>
      <c r="S4" s="6"/>
      <c r="T4" s="6"/>
      <c r="U4" s="6"/>
      <c r="V4" s="6"/>
      <c r="W4" s="6"/>
      <c r="X4" s="6"/>
      <c r="AE4" s="13"/>
    </row>
    <row r="5" spans="1:31" s="93" customFormat="1" ht="18.75">
      <c r="A5" s="132"/>
      <c r="B5" s="132"/>
      <c r="C5" s="132"/>
      <c r="D5" s="132"/>
      <c r="E5" s="132"/>
      <c r="F5" s="132"/>
      <c r="G5" s="132"/>
      <c r="H5" s="132"/>
      <c r="I5" s="132"/>
      <c r="J5" s="132"/>
      <c r="K5" s="132"/>
      <c r="L5" s="132"/>
      <c r="M5" s="132"/>
      <c r="N5" s="132"/>
      <c r="O5" s="132"/>
      <c r="P5" s="132"/>
      <c r="Q5" s="6"/>
      <c r="R5" s="6"/>
      <c r="S5" s="6"/>
      <c r="T5" s="6"/>
      <c r="U5" s="6"/>
      <c r="V5" s="6"/>
      <c r="W5" s="6"/>
      <c r="X5" s="6"/>
      <c r="AE5" s="13"/>
    </row>
    <row r="6" spans="1:34" ht="16.5">
      <c r="A6" s="426" t="s">
        <v>557</v>
      </c>
      <c r="B6" s="426"/>
      <c r="C6" s="426"/>
      <c r="D6" s="426"/>
      <c r="E6" s="426"/>
      <c r="F6" s="426"/>
      <c r="G6" s="426"/>
      <c r="H6" s="426"/>
      <c r="I6" s="426"/>
      <c r="J6" s="426"/>
      <c r="K6" s="426"/>
      <c r="L6" s="426"/>
      <c r="M6" s="426"/>
      <c r="N6" s="426"/>
      <c r="O6" s="426"/>
      <c r="P6" s="426"/>
      <c r="Q6" s="99"/>
      <c r="R6" s="99"/>
      <c r="S6" s="99"/>
      <c r="T6" s="99"/>
      <c r="U6" s="99"/>
      <c r="V6" s="99"/>
      <c r="W6" s="99"/>
      <c r="X6" s="99"/>
      <c r="Y6" s="99"/>
      <c r="Z6" s="99"/>
      <c r="AA6" s="99"/>
      <c r="AB6" s="99"/>
      <c r="AC6" s="99"/>
      <c r="AD6" s="99"/>
      <c r="AE6" s="99"/>
      <c r="AF6" s="99"/>
      <c r="AG6" s="99"/>
      <c r="AH6" s="99"/>
    </row>
    <row r="7" spans="1:34" s="93" customFormat="1" ht="16.5">
      <c r="A7" s="132"/>
      <c r="B7" s="132"/>
      <c r="C7" s="132"/>
      <c r="D7" s="132"/>
      <c r="E7" s="132"/>
      <c r="F7" s="132"/>
      <c r="G7" s="132"/>
      <c r="H7" s="132"/>
      <c r="I7" s="132"/>
      <c r="J7" s="132"/>
      <c r="K7" s="132"/>
      <c r="L7" s="132"/>
      <c r="M7" s="132"/>
      <c r="N7" s="132"/>
      <c r="O7" s="132"/>
      <c r="P7" s="132"/>
      <c r="Q7" s="99"/>
      <c r="R7" s="99"/>
      <c r="S7" s="99"/>
      <c r="T7" s="99"/>
      <c r="U7" s="99"/>
      <c r="V7" s="99"/>
      <c r="W7" s="99"/>
      <c r="X7" s="99"/>
      <c r="Y7" s="99"/>
      <c r="Z7" s="99"/>
      <c r="AA7" s="99"/>
      <c r="AB7" s="99"/>
      <c r="AC7" s="99"/>
      <c r="AD7" s="99"/>
      <c r="AE7" s="99"/>
      <c r="AF7" s="99"/>
      <c r="AG7" s="99"/>
      <c r="AH7" s="99"/>
    </row>
    <row r="8" spans="1:34" ht="15.75">
      <c r="A8" s="327" t="s">
        <v>163</v>
      </c>
      <c r="B8" s="327"/>
      <c r="C8" s="327"/>
      <c r="D8" s="327"/>
      <c r="E8" s="327"/>
      <c r="F8" s="327"/>
      <c r="G8" s="327"/>
      <c r="H8" s="327"/>
      <c r="I8" s="327"/>
      <c r="J8" s="327"/>
      <c r="K8" s="327"/>
      <c r="L8" s="327"/>
      <c r="M8" s="327"/>
      <c r="N8" s="327"/>
      <c r="O8" s="327"/>
      <c r="P8" s="327"/>
      <c r="Q8" s="87"/>
      <c r="R8" s="87"/>
      <c r="S8" s="87"/>
      <c r="T8" s="87"/>
      <c r="U8" s="87"/>
      <c r="V8" s="87"/>
      <c r="W8" s="87"/>
      <c r="X8" s="87"/>
      <c r="Y8" s="87"/>
      <c r="Z8" s="87"/>
      <c r="AA8" s="87"/>
      <c r="AB8" s="87"/>
      <c r="AC8" s="87"/>
      <c r="AD8" s="87"/>
      <c r="AE8" s="87"/>
      <c r="AF8" s="87"/>
      <c r="AG8" s="87"/>
      <c r="AH8" s="87"/>
    </row>
    <row r="9" spans="1:34" s="80" customFormat="1" ht="15.75">
      <c r="A9" s="335" t="s">
        <v>295</v>
      </c>
      <c r="B9" s="335"/>
      <c r="C9" s="335"/>
      <c r="D9" s="335"/>
      <c r="E9" s="335"/>
      <c r="F9" s="335"/>
      <c r="G9" s="335"/>
      <c r="H9" s="335"/>
      <c r="I9" s="335"/>
      <c r="J9" s="335"/>
      <c r="K9" s="335"/>
      <c r="L9" s="335"/>
      <c r="M9" s="335"/>
      <c r="N9" s="335"/>
      <c r="O9" s="335"/>
      <c r="P9" s="335"/>
      <c r="Q9" s="83"/>
      <c r="R9" s="83"/>
      <c r="S9" s="83"/>
      <c r="T9" s="83"/>
      <c r="U9" s="83"/>
      <c r="V9" s="83"/>
      <c r="W9" s="83"/>
      <c r="X9" s="83"/>
      <c r="Y9" s="83"/>
      <c r="Z9" s="83"/>
      <c r="AA9" s="83"/>
      <c r="AB9" s="83"/>
      <c r="AC9" s="83"/>
      <c r="AD9" s="83"/>
      <c r="AE9" s="83"/>
      <c r="AF9" s="83"/>
      <c r="AG9" s="83"/>
      <c r="AH9" s="83"/>
    </row>
    <row r="10" spans="1:34" s="80" customFormat="1" ht="15">
      <c r="A10" s="418"/>
      <c r="B10" s="418"/>
      <c r="C10" s="418"/>
      <c r="D10" s="418"/>
      <c r="E10" s="418"/>
      <c r="F10" s="418"/>
      <c r="G10" s="418"/>
      <c r="H10" s="418"/>
      <c r="I10" s="418"/>
      <c r="J10" s="418"/>
      <c r="K10" s="418"/>
      <c r="L10" s="418"/>
      <c r="M10" s="418"/>
      <c r="N10" s="418"/>
      <c r="O10" s="418"/>
      <c r="P10" s="418"/>
      <c r="Q10" s="100"/>
      <c r="R10" s="100"/>
      <c r="S10" s="100"/>
      <c r="T10" s="100"/>
      <c r="U10" s="100"/>
      <c r="V10" s="100"/>
      <c r="W10" s="100"/>
      <c r="X10" s="100"/>
      <c r="Y10" s="100"/>
      <c r="Z10" s="100"/>
      <c r="AA10" s="100"/>
      <c r="AB10" s="100"/>
      <c r="AC10" s="100"/>
      <c r="AD10" s="100"/>
      <c r="AE10" s="100"/>
      <c r="AF10" s="100"/>
      <c r="AG10" s="100"/>
      <c r="AH10" s="100"/>
    </row>
    <row r="11" spans="1:34" ht="18" customHeight="1">
      <c r="A11" s="336" t="s">
        <v>56</v>
      </c>
      <c r="B11" s="336"/>
      <c r="C11" s="336"/>
      <c r="D11" s="336"/>
      <c r="E11" s="336"/>
      <c r="F11" s="336"/>
      <c r="G11" s="336"/>
      <c r="H11" s="336"/>
      <c r="I11" s="336"/>
      <c r="J11" s="336"/>
      <c r="K11" s="336"/>
      <c r="L11" s="336"/>
      <c r="M11" s="336"/>
      <c r="N11" s="336"/>
      <c r="O11" s="336"/>
      <c r="P11" s="336"/>
      <c r="Q11" s="10"/>
      <c r="R11" s="10"/>
      <c r="S11" s="10"/>
      <c r="T11" s="10"/>
      <c r="U11" s="10"/>
      <c r="V11" s="10"/>
      <c r="W11" s="10"/>
      <c r="X11" s="10"/>
      <c r="Y11" s="10"/>
      <c r="Z11" s="10"/>
      <c r="AA11" s="10"/>
      <c r="AB11" s="10"/>
      <c r="AC11" s="10"/>
      <c r="AD11" s="10"/>
      <c r="AE11" s="10"/>
      <c r="AF11" s="10"/>
      <c r="AG11" s="10"/>
      <c r="AH11" s="10"/>
    </row>
    <row r="12" spans="1:34" ht="15">
      <c r="A12" s="419"/>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row>
    <row r="13" spans="1:35" s="8" customFormat="1" ht="75.75" customHeight="1">
      <c r="A13" s="420" t="s">
        <v>164</v>
      </c>
      <c r="B13" s="420" t="s">
        <v>31</v>
      </c>
      <c r="C13" s="420" t="s">
        <v>299</v>
      </c>
      <c r="D13" s="424" t="s">
        <v>75</v>
      </c>
      <c r="E13" s="424"/>
      <c r="F13" s="424"/>
      <c r="G13" s="420" t="s">
        <v>70</v>
      </c>
      <c r="H13" s="438" t="s">
        <v>47</v>
      </c>
      <c r="I13" s="439"/>
      <c r="J13" s="439"/>
      <c r="K13" s="439"/>
      <c r="L13" s="440"/>
      <c r="M13" s="427" t="s">
        <v>506</v>
      </c>
      <c r="N13" s="428"/>
      <c r="O13" s="428"/>
      <c r="P13" s="429"/>
      <c r="Q13" s="427" t="s">
        <v>507</v>
      </c>
      <c r="R13" s="428"/>
      <c r="S13" s="428"/>
      <c r="T13" s="429"/>
      <c r="U13" s="435" t="s">
        <v>647</v>
      </c>
      <c r="V13" s="441" t="s">
        <v>646</v>
      </c>
      <c r="W13" s="442"/>
      <c r="X13" s="430" t="s">
        <v>140</v>
      </c>
      <c r="Y13" s="425" t="s">
        <v>101</v>
      </c>
      <c r="Z13" s="425"/>
      <c r="AA13" s="433" t="s">
        <v>488</v>
      </c>
      <c r="AB13" s="433"/>
      <c r="AC13" s="433"/>
      <c r="AD13" s="433"/>
      <c r="AE13" s="435" t="s">
        <v>76</v>
      </c>
      <c r="AF13" s="433" t="s">
        <v>44</v>
      </c>
      <c r="AG13" s="433"/>
      <c r="AH13" s="423" t="s">
        <v>365</v>
      </c>
      <c r="AI13" s="5"/>
    </row>
    <row r="14" spans="1:35" s="8" customFormat="1" ht="213.75" customHeight="1">
      <c r="A14" s="421"/>
      <c r="B14" s="421"/>
      <c r="C14" s="421"/>
      <c r="D14" s="423" t="s">
        <v>98</v>
      </c>
      <c r="E14" s="423"/>
      <c r="F14" s="423" t="s">
        <v>345</v>
      </c>
      <c r="G14" s="421"/>
      <c r="H14" s="420" t="s">
        <v>69</v>
      </c>
      <c r="I14" s="423" t="s">
        <v>68</v>
      </c>
      <c r="J14" s="423"/>
      <c r="K14" s="420" t="s">
        <v>71</v>
      </c>
      <c r="L14" s="420" t="s">
        <v>489</v>
      </c>
      <c r="M14" s="430" t="s">
        <v>93</v>
      </c>
      <c r="N14" s="430" t="s">
        <v>91</v>
      </c>
      <c r="O14" s="425" t="s">
        <v>354</v>
      </c>
      <c r="P14" s="425"/>
      <c r="Q14" s="430" t="s">
        <v>92</v>
      </c>
      <c r="R14" s="430" t="s">
        <v>74</v>
      </c>
      <c r="S14" s="425" t="s">
        <v>305</v>
      </c>
      <c r="T14" s="425"/>
      <c r="U14" s="436"/>
      <c r="V14" s="443"/>
      <c r="W14" s="444"/>
      <c r="X14" s="431"/>
      <c r="Y14" s="425"/>
      <c r="Z14" s="425"/>
      <c r="AA14" s="434" t="s">
        <v>100</v>
      </c>
      <c r="AB14" s="434"/>
      <c r="AC14" s="424" t="s">
        <v>307</v>
      </c>
      <c r="AD14" s="424"/>
      <c r="AE14" s="436"/>
      <c r="AF14" s="433" t="s">
        <v>308</v>
      </c>
      <c r="AG14" s="433" t="s">
        <v>650</v>
      </c>
      <c r="AH14" s="423"/>
      <c r="AI14" s="5"/>
    </row>
    <row r="15" spans="1:35" s="8" customFormat="1" ht="43.5" customHeight="1">
      <c r="A15" s="422"/>
      <c r="B15" s="422"/>
      <c r="C15" s="422"/>
      <c r="D15" s="107" t="s">
        <v>96</v>
      </c>
      <c r="E15" s="107" t="s">
        <v>97</v>
      </c>
      <c r="F15" s="423"/>
      <c r="G15" s="422"/>
      <c r="H15" s="422"/>
      <c r="I15" s="109" t="s">
        <v>72</v>
      </c>
      <c r="J15" s="109" t="s">
        <v>73</v>
      </c>
      <c r="K15" s="422"/>
      <c r="L15" s="422"/>
      <c r="M15" s="432"/>
      <c r="N15" s="432"/>
      <c r="O15" s="33" t="s">
        <v>34</v>
      </c>
      <c r="P15" s="33" t="s">
        <v>35</v>
      </c>
      <c r="Q15" s="432"/>
      <c r="R15" s="432"/>
      <c r="S15" s="33" t="s">
        <v>34</v>
      </c>
      <c r="T15" s="33" t="s">
        <v>35</v>
      </c>
      <c r="U15" s="437"/>
      <c r="V15" s="111" t="s">
        <v>661</v>
      </c>
      <c r="W15" s="111" t="s">
        <v>310</v>
      </c>
      <c r="X15" s="432"/>
      <c r="Y15" s="33" t="s">
        <v>34</v>
      </c>
      <c r="Z15" s="33" t="s">
        <v>35</v>
      </c>
      <c r="AA15" s="66" t="s">
        <v>38</v>
      </c>
      <c r="AB15" s="66" t="s">
        <v>39</v>
      </c>
      <c r="AC15" s="66" t="s">
        <v>38</v>
      </c>
      <c r="AD15" s="66" t="s">
        <v>39</v>
      </c>
      <c r="AE15" s="437"/>
      <c r="AF15" s="433"/>
      <c r="AG15" s="433"/>
      <c r="AH15" s="423"/>
      <c r="AI15" s="5"/>
    </row>
    <row r="16" spans="1:35" s="8" customFormat="1" ht="15" customHeight="1">
      <c r="A16" s="37">
        <v>1</v>
      </c>
      <c r="B16" s="37">
        <v>2</v>
      </c>
      <c r="C16" s="37">
        <v>3</v>
      </c>
      <c r="D16" s="37">
        <v>4</v>
      </c>
      <c r="E16" s="37">
        <v>5</v>
      </c>
      <c r="F16" s="37">
        <v>6</v>
      </c>
      <c r="G16" s="37">
        <v>7</v>
      </c>
      <c r="H16" s="37">
        <v>8</v>
      </c>
      <c r="I16" s="37">
        <v>9</v>
      </c>
      <c r="J16" s="37">
        <v>10</v>
      </c>
      <c r="K16" s="37">
        <v>11</v>
      </c>
      <c r="L16" s="37">
        <v>12</v>
      </c>
      <c r="M16" s="37">
        <v>13</v>
      </c>
      <c r="N16" s="37">
        <v>14</v>
      </c>
      <c r="O16" s="37">
        <v>15</v>
      </c>
      <c r="P16" s="37">
        <v>16</v>
      </c>
      <c r="Q16" s="37">
        <v>17</v>
      </c>
      <c r="R16" s="37">
        <v>18</v>
      </c>
      <c r="S16" s="37">
        <v>19</v>
      </c>
      <c r="T16" s="37">
        <v>20</v>
      </c>
      <c r="U16" s="37">
        <v>21</v>
      </c>
      <c r="V16" s="37">
        <v>22</v>
      </c>
      <c r="W16" s="37">
        <v>23</v>
      </c>
      <c r="X16" s="37">
        <v>24</v>
      </c>
      <c r="Y16" s="37">
        <v>25</v>
      </c>
      <c r="Z16" s="37">
        <v>26</v>
      </c>
      <c r="AA16" s="37">
        <v>27</v>
      </c>
      <c r="AB16" s="37">
        <v>28</v>
      </c>
      <c r="AC16" s="37">
        <v>29</v>
      </c>
      <c r="AD16" s="37">
        <v>30</v>
      </c>
      <c r="AE16" s="37">
        <v>31</v>
      </c>
      <c r="AF16" s="37">
        <v>32</v>
      </c>
      <c r="AG16" s="37">
        <v>33</v>
      </c>
      <c r="AH16" s="37">
        <v>34</v>
      </c>
      <c r="AI16" s="5"/>
    </row>
    <row r="17" spans="1:34" ht="15.75">
      <c r="A17" s="38"/>
      <c r="B17" s="130"/>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7"/>
      <c r="AG17" s="57"/>
      <c r="AH17" s="57"/>
    </row>
    <row r="18" spans="1:2" ht="15.75">
      <c r="A18" s="133"/>
      <c r="B18" s="131"/>
    </row>
    <row r="20" ht="15">
      <c r="R20" s="9"/>
    </row>
  </sheetData>
  <sheetProtection/>
  <mergeCells count="39">
    <mergeCell ref="L14:L15"/>
    <mergeCell ref="M14:M15"/>
    <mergeCell ref="Y13:Z14"/>
    <mergeCell ref="H13:L13"/>
    <mergeCell ref="N14:N15"/>
    <mergeCell ref="I14:J14"/>
    <mergeCell ref="V13:W14"/>
    <mergeCell ref="U13:U15"/>
    <mergeCell ref="Q13:T13"/>
    <mergeCell ref="Q14:Q15"/>
    <mergeCell ref="X13:X15"/>
    <mergeCell ref="AF13:AG13"/>
    <mergeCell ref="AG14:AG15"/>
    <mergeCell ref="AA14:AB14"/>
    <mergeCell ref="AA13:AD13"/>
    <mergeCell ref="R14:R15"/>
    <mergeCell ref="AE13:AE15"/>
    <mergeCell ref="AF14:AF15"/>
    <mergeCell ref="AC14:AD14"/>
    <mergeCell ref="A4:P4"/>
    <mergeCell ref="A6:P6"/>
    <mergeCell ref="F14:F15"/>
    <mergeCell ref="K14:K15"/>
    <mergeCell ref="G13:G15"/>
    <mergeCell ref="A11:P11"/>
    <mergeCell ref="B13:B15"/>
    <mergeCell ref="C13:C15"/>
    <mergeCell ref="O14:P14"/>
    <mergeCell ref="M13:P13"/>
    <mergeCell ref="A8:P8"/>
    <mergeCell ref="A9:P9"/>
    <mergeCell ref="A10:P10"/>
    <mergeCell ref="A12:AH12"/>
    <mergeCell ref="A13:A15"/>
    <mergeCell ref="H14:H15"/>
    <mergeCell ref="D14:E14"/>
    <mergeCell ref="D13:F13"/>
    <mergeCell ref="AH13:AH15"/>
    <mergeCell ref="S14:T14"/>
  </mergeCells>
  <printOptions/>
  <pageMargins left="0.7086614173228347" right="0.7086614173228347" top="0.7480314960629921" bottom="0.7480314960629921" header="0.31496062992125984" footer="0.31496062992125984"/>
  <pageSetup fitToWidth="2" horizontalDpi="600" verticalDpi="600" orientation="landscape" paperSize="8" scale="65" r:id="rId1"/>
  <headerFooter differentFirst="1">
    <oddHeader>&amp;C&amp;P</oddHeader>
  </headerFooter>
  <colBreaks count="1" manualBreakCount="1">
    <brk id="16" max="14" man="1"/>
  </colBreaks>
</worksheet>
</file>

<file path=xl/worksheets/sheet12.xml><?xml version="1.0" encoding="utf-8"?>
<worksheet xmlns="http://schemas.openxmlformats.org/spreadsheetml/2006/main" xmlns:r="http://schemas.openxmlformats.org/officeDocument/2006/relationships">
  <dimension ref="A1:AZ162"/>
  <sheetViews>
    <sheetView zoomScale="85" zoomScaleNormal="85" zoomScalePageLayoutView="0" workbookViewId="0" topLeftCell="A1">
      <selection activeCell="B87" sqref="B87"/>
    </sheetView>
  </sheetViews>
  <sheetFormatPr defaultColWidth="16.625" defaultRowHeight="15.75"/>
  <cols>
    <col min="1" max="1" width="11.375" style="143" customWidth="1"/>
    <col min="2" max="2" width="39.375" style="9" customWidth="1"/>
    <col min="3" max="3" width="11.875" style="9" customWidth="1"/>
    <col min="4" max="4" width="10.125" style="9" customWidth="1"/>
    <col min="5" max="5" width="10.50390625" style="9" customWidth="1"/>
    <col min="6" max="6" width="10.625" style="9" customWidth="1"/>
    <col min="7" max="7" width="17.875" style="9" customWidth="1"/>
    <col min="8" max="8" width="15.375" style="9" customWidth="1"/>
    <col min="9" max="9" width="18.625" style="9" customWidth="1"/>
    <col min="10" max="10" width="14.50390625" style="9" customWidth="1"/>
    <col min="11" max="11" width="17.375" style="9" customWidth="1"/>
    <col min="12" max="12" width="15.125" style="9" customWidth="1"/>
    <col min="13" max="13" width="18.50390625" style="9" customWidth="1"/>
    <col min="14" max="14" width="17.00390625" style="9" customWidth="1"/>
    <col min="15" max="15" width="17.625" style="9" customWidth="1"/>
    <col min="16" max="16" width="9.00390625" style="9" customWidth="1"/>
    <col min="17" max="17" width="17.75390625" style="6" customWidth="1"/>
    <col min="18" max="18" width="18.375" style="6" customWidth="1"/>
    <col min="19" max="19" width="9.125" style="6" customWidth="1"/>
    <col min="20" max="20" width="9.00390625" style="6" customWidth="1"/>
    <col min="21" max="21" width="22.00390625" style="6" customWidth="1"/>
    <col min="22" max="22" width="22.625" style="6" customWidth="1"/>
    <col min="23" max="23" width="14.875" style="6" customWidth="1"/>
    <col min="24" max="24" width="10.625" style="93" customWidth="1"/>
    <col min="25" max="25" width="9.25390625" style="93" customWidth="1"/>
    <col min="26" max="26" width="11.125" style="93" customWidth="1"/>
    <col min="27" max="27" width="11.875" style="93" customWidth="1"/>
    <col min="28" max="28" width="15.625" style="93" customWidth="1"/>
    <col min="29" max="30" width="15.875" style="93" customWidth="1"/>
    <col min="31" max="31" width="20.75390625" style="93" customWidth="1"/>
    <col min="32" max="32" width="18.375" style="93" customWidth="1"/>
    <col min="33" max="33" width="29.00390625" style="93" customWidth="1"/>
    <col min="34" max="253" width="9.00390625" style="93" customWidth="1"/>
    <col min="254" max="254" width="3.875" style="93" bestFit="1" customWidth="1"/>
    <col min="255" max="255" width="16.00390625" style="93" bestFit="1" customWidth="1"/>
    <col min="256" max="16384" width="16.625" style="93" bestFit="1" customWidth="1"/>
  </cols>
  <sheetData>
    <row r="1" spans="16:30" ht="18.75">
      <c r="P1" s="144"/>
      <c r="AD1" s="23"/>
    </row>
    <row r="2" spans="16:30" ht="18.75">
      <c r="P2" s="145"/>
      <c r="AD2" s="13"/>
    </row>
    <row r="3" spans="16:30" ht="18.75">
      <c r="P3" s="145"/>
      <c r="AD3" s="13"/>
    </row>
    <row r="4" spans="1:30" ht="18.75">
      <c r="A4" s="426"/>
      <c r="B4" s="426"/>
      <c r="C4" s="426"/>
      <c r="D4" s="426"/>
      <c r="E4" s="426"/>
      <c r="F4" s="426"/>
      <c r="G4" s="426"/>
      <c r="H4" s="426"/>
      <c r="I4" s="426"/>
      <c r="J4" s="426"/>
      <c r="K4" s="426"/>
      <c r="L4" s="426"/>
      <c r="M4" s="426"/>
      <c r="N4" s="426"/>
      <c r="O4" s="426"/>
      <c r="P4" s="426"/>
      <c r="AD4" s="13"/>
    </row>
    <row r="5" spans="1:33" ht="16.5">
      <c r="A5" s="426" t="s">
        <v>558</v>
      </c>
      <c r="B5" s="426"/>
      <c r="C5" s="426"/>
      <c r="D5" s="426"/>
      <c r="E5" s="426"/>
      <c r="F5" s="426"/>
      <c r="G5" s="426"/>
      <c r="H5" s="426"/>
      <c r="I5" s="426"/>
      <c r="J5" s="426"/>
      <c r="K5" s="426"/>
      <c r="L5" s="426"/>
      <c r="M5" s="426"/>
      <c r="N5" s="426"/>
      <c r="O5" s="426"/>
      <c r="P5" s="426"/>
      <c r="Q5" s="99"/>
      <c r="R5" s="99"/>
      <c r="S5" s="99"/>
      <c r="T5" s="99"/>
      <c r="U5" s="99"/>
      <c r="V5" s="99"/>
      <c r="W5" s="99"/>
      <c r="X5" s="99"/>
      <c r="Y5" s="99"/>
      <c r="Z5" s="99"/>
      <c r="AA5" s="99"/>
      <c r="AB5" s="99"/>
      <c r="AC5" s="99"/>
      <c r="AD5" s="99"/>
      <c r="AE5" s="99"/>
      <c r="AF5" s="99"/>
      <c r="AG5" s="99"/>
    </row>
    <row r="6" spans="1:33" ht="16.5">
      <c r="A6" s="132"/>
      <c r="B6" s="132"/>
      <c r="C6" s="132"/>
      <c r="D6" s="132"/>
      <c r="E6" s="132"/>
      <c r="F6" s="132"/>
      <c r="G6" s="132"/>
      <c r="H6" s="132"/>
      <c r="I6" s="132"/>
      <c r="J6" s="132"/>
      <c r="K6" s="132"/>
      <c r="L6" s="132"/>
      <c r="M6" s="132"/>
      <c r="N6" s="132"/>
      <c r="O6" s="132"/>
      <c r="P6" s="132"/>
      <c r="Q6" s="99"/>
      <c r="R6" s="99"/>
      <c r="S6" s="99"/>
      <c r="T6" s="99"/>
      <c r="U6" s="99"/>
      <c r="V6" s="99"/>
      <c r="W6" s="99"/>
      <c r="X6" s="99"/>
      <c r="Y6" s="99"/>
      <c r="Z6" s="99"/>
      <c r="AA6" s="99"/>
      <c r="AB6" s="99"/>
      <c r="AC6" s="99"/>
      <c r="AD6" s="99"/>
      <c r="AE6" s="99"/>
      <c r="AF6" s="99"/>
      <c r="AG6" s="99"/>
    </row>
    <row r="7" spans="1:33" ht="15.75">
      <c r="A7" s="451" t="s">
        <v>163</v>
      </c>
      <c r="B7" s="451"/>
      <c r="C7" s="451"/>
      <c r="D7" s="451"/>
      <c r="E7" s="451"/>
      <c r="F7" s="451"/>
      <c r="G7" s="451"/>
      <c r="H7" s="451"/>
      <c r="I7" s="451"/>
      <c r="J7" s="451"/>
      <c r="K7" s="451"/>
      <c r="L7" s="451"/>
      <c r="M7" s="451"/>
      <c r="N7" s="451"/>
      <c r="O7" s="451"/>
      <c r="P7" s="451"/>
      <c r="Q7" s="87"/>
      <c r="R7" s="87"/>
      <c r="S7" s="87"/>
      <c r="T7" s="87"/>
      <c r="U7" s="87"/>
      <c r="V7" s="87"/>
      <c r="W7" s="87"/>
      <c r="X7" s="87"/>
      <c r="Y7" s="87"/>
      <c r="Z7" s="87"/>
      <c r="AA7" s="87"/>
      <c r="AB7" s="87"/>
      <c r="AC7" s="87"/>
      <c r="AD7" s="87"/>
      <c r="AE7" s="87"/>
      <c r="AF7" s="87"/>
      <c r="AG7" s="87"/>
    </row>
    <row r="8" spans="1:33" ht="15.75">
      <c r="A8" s="452" t="s">
        <v>295</v>
      </c>
      <c r="B8" s="452"/>
      <c r="C8" s="452"/>
      <c r="D8" s="452"/>
      <c r="E8" s="452"/>
      <c r="F8" s="452"/>
      <c r="G8" s="452"/>
      <c r="H8" s="452"/>
      <c r="I8" s="452"/>
      <c r="J8" s="452"/>
      <c r="K8" s="452"/>
      <c r="L8" s="452"/>
      <c r="M8" s="452"/>
      <c r="N8" s="452"/>
      <c r="O8" s="452"/>
      <c r="P8" s="452"/>
      <c r="Q8" s="83"/>
      <c r="R8" s="83"/>
      <c r="S8" s="83"/>
      <c r="T8" s="83"/>
      <c r="U8" s="83"/>
      <c r="V8" s="83"/>
      <c r="W8" s="83"/>
      <c r="X8" s="83"/>
      <c r="Y8" s="83"/>
      <c r="Z8" s="83"/>
      <c r="AA8" s="83"/>
      <c r="AB8" s="83"/>
      <c r="AC8" s="83"/>
      <c r="AD8" s="83"/>
      <c r="AE8" s="83"/>
      <c r="AF8" s="83"/>
      <c r="AG8" s="83"/>
    </row>
    <row r="9" spans="1:33" ht="15">
      <c r="A9" s="453"/>
      <c r="B9" s="453"/>
      <c r="C9" s="453"/>
      <c r="D9" s="453"/>
      <c r="E9" s="453"/>
      <c r="F9" s="453"/>
      <c r="G9" s="453"/>
      <c r="H9" s="453"/>
      <c r="I9" s="453"/>
      <c r="J9" s="453"/>
      <c r="K9" s="453"/>
      <c r="L9" s="453"/>
      <c r="M9" s="453"/>
      <c r="N9" s="453"/>
      <c r="O9" s="453"/>
      <c r="P9" s="453"/>
      <c r="Q9" s="100"/>
      <c r="R9" s="100"/>
      <c r="S9" s="100"/>
      <c r="T9" s="100"/>
      <c r="U9" s="100"/>
      <c r="V9" s="100"/>
      <c r="W9" s="100"/>
      <c r="X9" s="100"/>
      <c r="Y9" s="100"/>
      <c r="Z9" s="100"/>
      <c r="AA9" s="100"/>
      <c r="AB9" s="100"/>
      <c r="AC9" s="100"/>
      <c r="AD9" s="100"/>
      <c r="AE9" s="100"/>
      <c r="AF9" s="100"/>
      <c r="AG9" s="100"/>
    </row>
    <row r="10" spans="1:33" ht="18" customHeight="1">
      <c r="A10" s="336" t="s">
        <v>56</v>
      </c>
      <c r="B10" s="336"/>
      <c r="C10" s="336"/>
      <c r="D10" s="336"/>
      <c r="E10" s="336"/>
      <c r="F10" s="336"/>
      <c r="G10" s="336"/>
      <c r="H10" s="336"/>
      <c r="I10" s="336"/>
      <c r="J10" s="336"/>
      <c r="K10" s="336"/>
      <c r="L10" s="336"/>
      <c r="M10" s="336"/>
      <c r="N10" s="336"/>
      <c r="O10" s="336"/>
      <c r="P10" s="336"/>
      <c r="Q10" s="10"/>
      <c r="R10" s="10"/>
      <c r="S10" s="10"/>
      <c r="T10" s="10"/>
      <c r="U10" s="10"/>
      <c r="V10" s="10"/>
      <c r="W10" s="10"/>
      <c r="X10" s="10"/>
      <c r="Y10" s="10"/>
      <c r="Z10" s="10"/>
      <c r="AA10" s="10"/>
      <c r="AB10" s="10"/>
      <c r="AC10" s="10"/>
      <c r="AD10" s="10"/>
      <c r="AE10" s="10"/>
      <c r="AF10" s="10"/>
      <c r="AG10" s="10"/>
    </row>
    <row r="11" spans="1:33" ht="18" customHeight="1">
      <c r="A11" s="137"/>
      <c r="B11" s="137"/>
      <c r="C11" s="137"/>
      <c r="D11" s="137"/>
      <c r="E11" s="137"/>
      <c r="F11" s="137"/>
      <c r="G11" s="137"/>
      <c r="H11" s="137"/>
      <c r="I11" s="137"/>
      <c r="J11" s="137"/>
      <c r="K11" s="137"/>
      <c r="L11" s="137"/>
      <c r="M11" s="137"/>
      <c r="N11" s="137"/>
      <c r="O11" s="137"/>
      <c r="P11" s="137"/>
      <c r="Q11" s="10"/>
      <c r="R11" s="10"/>
      <c r="S11" s="10"/>
      <c r="T11" s="10"/>
      <c r="U11" s="10"/>
      <c r="V11" s="10"/>
      <c r="W11" s="10"/>
      <c r="X11" s="10"/>
      <c r="Y11" s="10"/>
      <c r="Z11" s="10"/>
      <c r="AA11" s="10"/>
      <c r="AB11" s="10"/>
      <c r="AC11" s="10"/>
      <c r="AD11" s="10"/>
      <c r="AE11" s="10"/>
      <c r="AF11" s="10"/>
      <c r="AG11" s="10"/>
    </row>
    <row r="12" spans="1:52" ht="18.75">
      <c r="A12" s="336" t="s">
        <v>155</v>
      </c>
      <c r="B12" s="336"/>
      <c r="C12" s="336"/>
      <c r="D12" s="336"/>
      <c r="E12" s="336"/>
      <c r="F12" s="336"/>
      <c r="G12" s="336"/>
      <c r="H12" s="336"/>
      <c r="I12" s="336"/>
      <c r="J12" s="336"/>
      <c r="K12" s="336"/>
      <c r="L12" s="336"/>
      <c r="M12" s="336"/>
      <c r="N12" s="336"/>
      <c r="O12" s="336"/>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row>
    <row r="13" spans="1:52" ht="16.5" customHeight="1">
      <c r="A13" s="447" t="s">
        <v>644</v>
      </c>
      <c r="B13" s="447"/>
      <c r="C13" s="447"/>
      <c r="D13" s="447"/>
      <c r="E13" s="447"/>
      <c r="F13" s="447"/>
      <c r="G13" s="447"/>
      <c r="H13" s="447"/>
      <c r="I13" s="447"/>
      <c r="J13" s="447"/>
      <c r="K13" s="447"/>
      <c r="L13" s="447"/>
      <c r="M13" s="447"/>
      <c r="N13" s="447"/>
      <c r="O13" s="447"/>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row>
    <row r="14" spans="1:33" ht="15">
      <c r="A14" s="419"/>
      <c r="B14" s="419"/>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row>
    <row r="15" spans="1:18" ht="59.25" customHeight="1">
      <c r="A15" s="456" t="s">
        <v>492</v>
      </c>
      <c r="B15" s="454" t="s">
        <v>525</v>
      </c>
      <c r="C15" s="454" t="s">
        <v>526</v>
      </c>
      <c r="D15" s="450" t="s">
        <v>519</v>
      </c>
      <c r="E15" s="450"/>
      <c r="F15" s="450"/>
      <c r="G15" s="454" t="s">
        <v>615</v>
      </c>
      <c r="H15" s="448" t="s">
        <v>616</v>
      </c>
      <c r="I15" s="449"/>
      <c r="J15" s="448" t="s">
        <v>20</v>
      </c>
      <c r="K15" s="449"/>
      <c r="L15" s="448" t="s">
        <v>167</v>
      </c>
      <c r="M15" s="449"/>
      <c r="N15" s="448" t="s">
        <v>166</v>
      </c>
      <c r="O15" s="449"/>
      <c r="R15" s="9"/>
    </row>
    <row r="16" spans="1:15" ht="78.75">
      <c r="A16" s="457"/>
      <c r="B16" s="455"/>
      <c r="C16" s="455"/>
      <c r="D16" s="134" t="s">
        <v>520</v>
      </c>
      <c r="E16" s="134" t="s">
        <v>521</v>
      </c>
      <c r="F16" s="134" t="s">
        <v>522</v>
      </c>
      <c r="G16" s="455"/>
      <c r="H16" s="136" t="s">
        <v>168</v>
      </c>
      <c r="I16" s="136" t="s">
        <v>393</v>
      </c>
      <c r="J16" s="136" t="s">
        <v>168</v>
      </c>
      <c r="K16" s="136" t="s">
        <v>393</v>
      </c>
      <c r="L16" s="136" t="s">
        <v>168</v>
      </c>
      <c r="M16" s="136" t="s">
        <v>392</v>
      </c>
      <c r="N16" s="136" t="s">
        <v>168</v>
      </c>
      <c r="O16" s="136" t="s">
        <v>392</v>
      </c>
    </row>
    <row r="17" spans="1:15" ht="15.75">
      <c r="A17" s="141">
        <v>1</v>
      </c>
      <c r="B17" s="136">
        <v>2</v>
      </c>
      <c r="C17" s="136">
        <v>3</v>
      </c>
      <c r="D17" s="136">
        <v>4</v>
      </c>
      <c r="E17" s="136">
        <v>5</v>
      </c>
      <c r="F17" s="136">
        <v>6</v>
      </c>
      <c r="G17" s="136">
        <v>7</v>
      </c>
      <c r="H17" s="136">
        <v>8</v>
      </c>
      <c r="I17" s="136">
        <v>9</v>
      </c>
      <c r="J17" s="136">
        <v>10</v>
      </c>
      <c r="K17" s="136">
        <v>11</v>
      </c>
      <c r="L17" s="136">
        <v>12</v>
      </c>
      <c r="M17" s="136">
        <v>13</v>
      </c>
      <c r="N17" s="136">
        <v>14</v>
      </c>
      <c r="O17" s="136">
        <v>15</v>
      </c>
    </row>
    <row r="18" spans="1:15" ht="38.25" customHeight="1">
      <c r="A18" s="151" t="s">
        <v>530</v>
      </c>
      <c r="B18" s="150" t="s">
        <v>560</v>
      </c>
      <c r="C18" s="150" t="s">
        <v>618</v>
      </c>
      <c r="D18" s="150" t="s">
        <v>614</v>
      </c>
      <c r="E18" s="150" t="s">
        <v>614</v>
      </c>
      <c r="F18" s="150" t="s">
        <v>614</v>
      </c>
      <c r="G18" s="150" t="s">
        <v>614</v>
      </c>
      <c r="H18" s="150" t="s">
        <v>614</v>
      </c>
      <c r="I18" s="150" t="s">
        <v>614</v>
      </c>
      <c r="J18" s="150" t="s">
        <v>614</v>
      </c>
      <c r="K18" s="150" t="s">
        <v>614</v>
      </c>
      <c r="L18" s="150" t="s">
        <v>614</v>
      </c>
      <c r="M18" s="150" t="s">
        <v>614</v>
      </c>
      <c r="N18" s="150" t="s">
        <v>614</v>
      </c>
      <c r="O18" s="150" t="s">
        <v>614</v>
      </c>
    </row>
    <row r="19" spans="1:15" ht="84" customHeight="1">
      <c r="A19" s="151" t="s">
        <v>531</v>
      </c>
      <c r="B19" s="146" t="s">
        <v>628</v>
      </c>
      <c r="C19" s="150" t="s">
        <v>614</v>
      </c>
      <c r="D19" s="150" t="s">
        <v>614</v>
      </c>
      <c r="E19" s="150" t="s">
        <v>614</v>
      </c>
      <c r="F19" s="150" t="s">
        <v>614</v>
      </c>
      <c r="G19" s="150" t="s">
        <v>614</v>
      </c>
      <c r="H19" s="150" t="s">
        <v>614</v>
      </c>
      <c r="I19" s="150" t="s">
        <v>614</v>
      </c>
      <c r="J19" s="150" t="s">
        <v>614</v>
      </c>
      <c r="K19" s="150" t="s">
        <v>614</v>
      </c>
      <c r="L19" s="150" t="s">
        <v>614</v>
      </c>
      <c r="M19" s="150" t="s">
        <v>614</v>
      </c>
      <c r="N19" s="150" t="s">
        <v>614</v>
      </c>
      <c r="O19" s="150" t="s">
        <v>614</v>
      </c>
    </row>
    <row r="20" spans="1:15" ht="48" customHeight="1">
      <c r="A20" s="445" t="s">
        <v>533</v>
      </c>
      <c r="B20" s="446" t="s">
        <v>629</v>
      </c>
      <c r="C20" s="150" t="s">
        <v>529</v>
      </c>
      <c r="D20" s="150"/>
      <c r="E20" s="150"/>
      <c r="F20" s="150"/>
      <c r="G20" s="150"/>
      <c r="H20" s="150"/>
      <c r="I20" s="150"/>
      <c r="J20" s="150"/>
      <c r="K20" s="150"/>
      <c r="L20" s="150"/>
      <c r="M20" s="150"/>
      <c r="N20" s="150"/>
      <c r="O20" s="150"/>
    </row>
    <row r="21" spans="1:15" ht="40.5" customHeight="1">
      <c r="A21" s="445"/>
      <c r="B21" s="446"/>
      <c r="C21" s="150" t="s">
        <v>528</v>
      </c>
      <c r="D21" s="150"/>
      <c r="E21" s="150"/>
      <c r="F21" s="150"/>
      <c r="G21" s="150"/>
      <c r="H21" s="150"/>
      <c r="I21" s="150"/>
      <c r="J21" s="150"/>
      <c r="K21" s="150"/>
      <c r="L21" s="150"/>
      <c r="M21" s="150"/>
      <c r="N21" s="150"/>
      <c r="O21" s="150"/>
    </row>
    <row r="22" spans="1:15" ht="28.5" customHeight="1">
      <c r="A22" s="445" t="s">
        <v>561</v>
      </c>
      <c r="B22" s="446" t="s">
        <v>527</v>
      </c>
      <c r="C22" s="150" t="s">
        <v>529</v>
      </c>
      <c r="D22" s="150"/>
      <c r="E22" s="150"/>
      <c r="F22" s="150"/>
      <c r="G22" s="150"/>
      <c r="H22" s="150"/>
      <c r="I22" s="150"/>
      <c r="J22" s="150"/>
      <c r="K22" s="150"/>
      <c r="L22" s="150"/>
      <c r="M22" s="150"/>
      <c r="N22" s="150"/>
      <c r="O22" s="150"/>
    </row>
    <row r="23" spans="1:15" ht="26.25" customHeight="1">
      <c r="A23" s="445"/>
      <c r="B23" s="446"/>
      <c r="C23" s="150" t="s">
        <v>528</v>
      </c>
      <c r="D23" s="150"/>
      <c r="E23" s="150"/>
      <c r="F23" s="150"/>
      <c r="G23" s="150"/>
      <c r="H23" s="150"/>
      <c r="I23" s="150"/>
      <c r="J23" s="150"/>
      <c r="K23" s="150"/>
      <c r="L23" s="150"/>
      <c r="M23" s="150"/>
      <c r="N23" s="150"/>
      <c r="O23" s="150"/>
    </row>
    <row r="24" spans="1:15" ht="25.5" customHeight="1">
      <c r="A24" s="445" t="s">
        <v>562</v>
      </c>
      <c r="B24" s="446" t="s">
        <v>542</v>
      </c>
      <c r="C24" s="150" t="s">
        <v>529</v>
      </c>
      <c r="D24" s="150"/>
      <c r="E24" s="150"/>
      <c r="F24" s="150"/>
      <c r="G24" s="150"/>
      <c r="H24" s="150"/>
      <c r="I24" s="150"/>
      <c r="J24" s="150"/>
      <c r="K24" s="150"/>
      <c r="L24" s="150"/>
      <c r="M24" s="150"/>
      <c r="N24" s="150"/>
      <c r="O24" s="150"/>
    </row>
    <row r="25" spans="1:15" ht="23.25" customHeight="1">
      <c r="A25" s="445"/>
      <c r="B25" s="446"/>
      <c r="C25" s="150" t="s">
        <v>528</v>
      </c>
      <c r="D25" s="150"/>
      <c r="E25" s="150"/>
      <c r="F25" s="150"/>
      <c r="G25" s="150"/>
      <c r="H25" s="150"/>
      <c r="I25" s="150"/>
      <c r="J25" s="150"/>
      <c r="K25" s="150"/>
      <c r="L25" s="150"/>
      <c r="M25" s="150"/>
      <c r="N25" s="150"/>
      <c r="O25" s="150"/>
    </row>
    <row r="26" spans="1:15" ht="29.25" customHeight="1">
      <c r="A26" s="445" t="s">
        <v>563</v>
      </c>
      <c r="B26" s="446" t="s">
        <v>543</v>
      </c>
      <c r="C26" s="150" t="s">
        <v>529</v>
      </c>
      <c r="D26" s="150"/>
      <c r="E26" s="150"/>
      <c r="F26" s="150"/>
      <c r="G26" s="150"/>
      <c r="H26" s="150"/>
      <c r="I26" s="150"/>
      <c r="J26" s="150"/>
      <c r="K26" s="150"/>
      <c r="L26" s="150"/>
      <c r="M26" s="150"/>
      <c r="N26" s="150"/>
      <c r="O26" s="150"/>
    </row>
    <row r="27" spans="1:15" ht="32.25" customHeight="1">
      <c r="A27" s="445"/>
      <c r="B27" s="446"/>
      <c r="C27" s="150" t="s">
        <v>528</v>
      </c>
      <c r="D27" s="150"/>
      <c r="E27" s="150"/>
      <c r="F27" s="150"/>
      <c r="G27" s="150"/>
      <c r="H27" s="150"/>
      <c r="I27" s="150"/>
      <c r="J27" s="150"/>
      <c r="K27" s="150"/>
      <c r="L27" s="150"/>
      <c r="M27" s="150"/>
      <c r="N27" s="150"/>
      <c r="O27" s="150"/>
    </row>
    <row r="28" spans="1:15" ht="24.75" customHeight="1">
      <c r="A28" s="445" t="s">
        <v>564</v>
      </c>
      <c r="B28" s="446" t="s">
        <v>544</v>
      </c>
      <c r="C28" s="150" t="s">
        <v>529</v>
      </c>
      <c r="D28" s="150"/>
      <c r="E28" s="150"/>
      <c r="F28" s="150"/>
      <c r="G28" s="150"/>
      <c r="H28" s="150"/>
      <c r="I28" s="150"/>
      <c r="J28" s="150"/>
      <c r="K28" s="150"/>
      <c r="L28" s="150"/>
      <c r="M28" s="150"/>
      <c r="N28" s="150"/>
      <c r="O28" s="150"/>
    </row>
    <row r="29" spans="1:15" ht="24.75" customHeight="1">
      <c r="A29" s="445"/>
      <c r="B29" s="446"/>
      <c r="C29" s="150" t="s">
        <v>528</v>
      </c>
      <c r="D29" s="150"/>
      <c r="E29" s="150"/>
      <c r="F29" s="150"/>
      <c r="G29" s="150"/>
      <c r="H29" s="150"/>
      <c r="I29" s="150"/>
      <c r="J29" s="150"/>
      <c r="K29" s="150"/>
      <c r="L29" s="150"/>
      <c r="M29" s="150"/>
      <c r="N29" s="150"/>
      <c r="O29" s="150"/>
    </row>
    <row r="30" spans="1:15" ht="39.75" customHeight="1">
      <c r="A30" s="445" t="s">
        <v>534</v>
      </c>
      <c r="B30" s="446" t="s">
        <v>545</v>
      </c>
      <c r="C30" s="150" t="s">
        <v>529</v>
      </c>
      <c r="D30" s="150"/>
      <c r="E30" s="150"/>
      <c r="F30" s="150"/>
      <c r="G30" s="150"/>
      <c r="H30" s="150"/>
      <c r="I30" s="150"/>
      <c r="J30" s="150"/>
      <c r="K30" s="150"/>
      <c r="L30" s="150"/>
      <c r="M30" s="150"/>
      <c r="N30" s="150"/>
      <c r="O30" s="150"/>
    </row>
    <row r="31" spans="1:15" ht="45" customHeight="1">
      <c r="A31" s="445"/>
      <c r="B31" s="446"/>
      <c r="C31" s="150" t="s">
        <v>528</v>
      </c>
      <c r="D31" s="150"/>
      <c r="E31" s="150"/>
      <c r="F31" s="150"/>
      <c r="G31" s="150"/>
      <c r="H31" s="150"/>
      <c r="I31" s="150"/>
      <c r="J31" s="150"/>
      <c r="K31" s="150"/>
      <c r="L31" s="150"/>
      <c r="M31" s="150"/>
      <c r="N31" s="150"/>
      <c r="O31" s="150"/>
    </row>
    <row r="32" spans="1:15" ht="28.5" customHeight="1">
      <c r="A32" s="445" t="s">
        <v>565</v>
      </c>
      <c r="B32" s="446" t="s">
        <v>527</v>
      </c>
      <c r="C32" s="150" t="s">
        <v>529</v>
      </c>
      <c r="D32" s="150"/>
      <c r="E32" s="150"/>
      <c r="F32" s="150"/>
      <c r="G32" s="150"/>
      <c r="H32" s="150"/>
      <c r="I32" s="150"/>
      <c r="J32" s="150"/>
      <c r="K32" s="150"/>
      <c r="L32" s="150"/>
      <c r="M32" s="150"/>
      <c r="N32" s="150"/>
      <c r="O32" s="150"/>
    </row>
    <row r="33" spans="1:15" ht="26.25" customHeight="1">
      <c r="A33" s="445"/>
      <c r="B33" s="446"/>
      <c r="C33" s="150" t="s">
        <v>528</v>
      </c>
      <c r="D33" s="150"/>
      <c r="E33" s="150"/>
      <c r="F33" s="150"/>
      <c r="G33" s="150"/>
      <c r="H33" s="150"/>
      <c r="I33" s="150"/>
      <c r="J33" s="150"/>
      <c r="K33" s="150"/>
      <c r="L33" s="150"/>
      <c r="M33" s="150"/>
      <c r="N33" s="150"/>
      <c r="O33" s="150"/>
    </row>
    <row r="34" spans="1:15" ht="30.75" customHeight="1">
      <c r="A34" s="445" t="s">
        <v>566</v>
      </c>
      <c r="B34" s="446" t="s">
        <v>542</v>
      </c>
      <c r="C34" s="150" t="s">
        <v>529</v>
      </c>
      <c r="D34" s="150"/>
      <c r="E34" s="150"/>
      <c r="F34" s="150"/>
      <c r="G34" s="150"/>
      <c r="H34" s="150"/>
      <c r="I34" s="150"/>
      <c r="J34" s="150"/>
      <c r="K34" s="150"/>
      <c r="L34" s="150"/>
      <c r="M34" s="150"/>
      <c r="N34" s="150"/>
      <c r="O34" s="150"/>
    </row>
    <row r="35" spans="1:15" ht="30.75" customHeight="1">
      <c r="A35" s="445"/>
      <c r="B35" s="446"/>
      <c r="C35" s="150" t="s">
        <v>528</v>
      </c>
      <c r="D35" s="150"/>
      <c r="E35" s="150"/>
      <c r="F35" s="150"/>
      <c r="G35" s="150"/>
      <c r="H35" s="150"/>
      <c r="I35" s="150"/>
      <c r="J35" s="150"/>
      <c r="K35" s="150"/>
      <c r="L35" s="150"/>
      <c r="M35" s="150"/>
      <c r="N35" s="150"/>
      <c r="O35" s="150"/>
    </row>
    <row r="36" spans="1:15" ht="30.75" customHeight="1">
      <c r="A36" s="445" t="s">
        <v>567</v>
      </c>
      <c r="B36" s="446" t="s">
        <v>543</v>
      </c>
      <c r="C36" s="150" t="s">
        <v>529</v>
      </c>
      <c r="D36" s="150"/>
      <c r="E36" s="150"/>
      <c r="F36" s="150"/>
      <c r="G36" s="150"/>
      <c r="H36" s="150"/>
      <c r="I36" s="150"/>
      <c r="J36" s="150"/>
      <c r="K36" s="150"/>
      <c r="L36" s="150"/>
      <c r="M36" s="150"/>
      <c r="N36" s="150"/>
      <c r="O36" s="150"/>
    </row>
    <row r="37" spans="1:15" ht="27.75" customHeight="1">
      <c r="A37" s="445"/>
      <c r="B37" s="446"/>
      <c r="C37" s="150" t="s">
        <v>528</v>
      </c>
      <c r="D37" s="150"/>
      <c r="E37" s="150"/>
      <c r="F37" s="150"/>
      <c r="G37" s="150"/>
      <c r="H37" s="150"/>
      <c r="I37" s="150"/>
      <c r="J37" s="150"/>
      <c r="K37" s="150"/>
      <c r="L37" s="150"/>
      <c r="M37" s="150"/>
      <c r="N37" s="150"/>
      <c r="O37" s="150"/>
    </row>
    <row r="38" spans="1:15" ht="30.75" customHeight="1">
      <c r="A38" s="445" t="s">
        <v>568</v>
      </c>
      <c r="B38" s="446" t="s">
        <v>544</v>
      </c>
      <c r="C38" s="150" t="s">
        <v>529</v>
      </c>
      <c r="D38" s="150"/>
      <c r="E38" s="150"/>
      <c r="F38" s="150"/>
      <c r="G38" s="150"/>
      <c r="H38" s="150"/>
      <c r="I38" s="150"/>
      <c r="J38" s="150"/>
      <c r="K38" s="150"/>
      <c r="L38" s="150"/>
      <c r="M38" s="150"/>
      <c r="N38" s="150"/>
      <c r="O38" s="150"/>
    </row>
    <row r="39" spans="1:15" ht="32.25" customHeight="1">
      <c r="A39" s="445"/>
      <c r="B39" s="446"/>
      <c r="C39" s="150" t="s">
        <v>528</v>
      </c>
      <c r="D39" s="150"/>
      <c r="E39" s="150"/>
      <c r="F39" s="150"/>
      <c r="G39" s="150"/>
      <c r="H39" s="150"/>
      <c r="I39" s="150"/>
      <c r="J39" s="150"/>
      <c r="K39" s="150"/>
      <c r="L39" s="150"/>
      <c r="M39" s="150"/>
      <c r="N39" s="150"/>
      <c r="O39" s="150"/>
    </row>
    <row r="40" spans="1:15" ht="40.5" customHeight="1">
      <c r="A40" s="445" t="s">
        <v>535</v>
      </c>
      <c r="B40" s="446" t="s">
        <v>546</v>
      </c>
      <c r="C40" s="150" t="s">
        <v>529</v>
      </c>
      <c r="D40" s="150"/>
      <c r="E40" s="150"/>
      <c r="F40" s="150"/>
      <c r="G40" s="150"/>
      <c r="H40" s="150"/>
      <c r="I40" s="150"/>
      <c r="J40" s="150"/>
      <c r="K40" s="150"/>
      <c r="L40" s="150"/>
      <c r="M40" s="150"/>
      <c r="N40" s="150"/>
      <c r="O40" s="150"/>
    </row>
    <row r="41" spans="1:15" ht="33" customHeight="1">
      <c r="A41" s="445"/>
      <c r="B41" s="446"/>
      <c r="C41" s="150" t="s">
        <v>528</v>
      </c>
      <c r="D41" s="150"/>
      <c r="E41" s="150"/>
      <c r="F41" s="150"/>
      <c r="G41" s="150"/>
      <c r="H41" s="150"/>
      <c r="I41" s="150"/>
      <c r="J41" s="150"/>
      <c r="K41" s="150"/>
      <c r="L41" s="150"/>
      <c r="M41" s="150"/>
      <c r="N41" s="150"/>
      <c r="O41" s="150"/>
    </row>
    <row r="42" spans="1:15" ht="27" customHeight="1">
      <c r="A42" s="445" t="s">
        <v>569</v>
      </c>
      <c r="B42" s="446" t="s">
        <v>527</v>
      </c>
      <c r="C42" s="150" t="s">
        <v>529</v>
      </c>
      <c r="D42" s="150"/>
      <c r="E42" s="150"/>
      <c r="F42" s="150"/>
      <c r="G42" s="150"/>
      <c r="H42" s="150"/>
      <c r="I42" s="150"/>
      <c r="J42" s="150"/>
      <c r="K42" s="150"/>
      <c r="L42" s="150"/>
      <c r="M42" s="150"/>
      <c r="N42" s="150"/>
      <c r="O42" s="150"/>
    </row>
    <row r="43" spans="1:15" ht="30.75" customHeight="1">
      <c r="A43" s="445"/>
      <c r="B43" s="446"/>
      <c r="C43" s="150" t="s">
        <v>528</v>
      </c>
      <c r="D43" s="150"/>
      <c r="E43" s="150"/>
      <c r="F43" s="150"/>
      <c r="G43" s="150"/>
      <c r="H43" s="150"/>
      <c r="I43" s="150"/>
      <c r="J43" s="150"/>
      <c r="K43" s="150"/>
      <c r="L43" s="150"/>
      <c r="M43" s="150"/>
      <c r="N43" s="150"/>
      <c r="O43" s="150"/>
    </row>
    <row r="44" spans="1:15" ht="30.75" customHeight="1">
      <c r="A44" s="445" t="s">
        <v>570</v>
      </c>
      <c r="B44" s="446" t="s">
        <v>542</v>
      </c>
      <c r="C44" s="150" t="s">
        <v>529</v>
      </c>
      <c r="D44" s="150"/>
      <c r="E44" s="150"/>
      <c r="F44" s="150"/>
      <c r="G44" s="150"/>
      <c r="H44" s="150"/>
      <c r="I44" s="150"/>
      <c r="J44" s="150"/>
      <c r="K44" s="150"/>
      <c r="L44" s="150"/>
      <c r="M44" s="150"/>
      <c r="N44" s="150"/>
      <c r="O44" s="150"/>
    </row>
    <row r="45" spans="1:15" ht="29.25" customHeight="1">
      <c r="A45" s="445"/>
      <c r="B45" s="446"/>
      <c r="C45" s="150" t="s">
        <v>528</v>
      </c>
      <c r="D45" s="150"/>
      <c r="E45" s="150"/>
      <c r="F45" s="150"/>
      <c r="G45" s="150"/>
      <c r="H45" s="150"/>
      <c r="I45" s="150"/>
      <c r="J45" s="150"/>
      <c r="K45" s="150"/>
      <c r="L45" s="150"/>
      <c r="M45" s="150"/>
      <c r="N45" s="150"/>
      <c r="O45" s="150"/>
    </row>
    <row r="46" spans="1:15" ht="31.5" customHeight="1">
      <c r="A46" s="445" t="s">
        <v>571</v>
      </c>
      <c r="B46" s="446" t="s">
        <v>543</v>
      </c>
      <c r="C46" s="150" t="s">
        <v>529</v>
      </c>
      <c r="D46" s="150"/>
      <c r="E46" s="150"/>
      <c r="F46" s="150"/>
      <c r="G46" s="150"/>
      <c r="H46" s="150"/>
      <c r="I46" s="150"/>
      <c r="J46" s="150"/>
      <c r="K46" s="150"/>
      <c r="L46" s="150"/>
      <c r="M46" s="150"/>
      <c r="N46" s="150"/>
      <c r="O46" s="150"/>
    </row>
    <row r="47" spans="1:15" ht="30.75" customHeight="1">
      <c r="A47" s="445"/>
      <c r="B47" s="446"/>
      <c r="C47" s="150" t="s">
        <v>528</v>
      </c>
      <c r="D47" s="150"/>
      <c r="E47" s="150"/>
      <c r="F47" s="150"/>
      <c r="G47" s="150"/>
      <c r="H47" s="150"/>
      <c r="I47" s="150"/>
      <c r="J47" s="150"/>
      <c r="K47" s="150"/>
      <c r="L47" s="150"/>
      <c r="M47" s="150"/>
      <c r="N47" s="150"/>
      <c r="O47" s="150"/>
    </row>
    <row r="48" spans="1:15" ht="27.75" customHeight="1">
      <c r="A48" s="445" t="s">
        <v>572</v>
      </c>
      <c r="B48" s="446" t="s">
        <v>544</v>
      </c>
      <c r="C48" s="150" t="s">
        <v>529</v>
      </c>
      <c r="D48" s="150"/>
      <c r="E48" s="150"/>
      <c r="F48" s="150"/>
      <c r="G48" s="150"/>
      <c r="H48" s="150"/>
      <c r="I48" s="150"/>
      <c r="J48" s="150"/>
      <c r="K48" s="150"/>
      <c r="L48" s="150"/>
      <c r="M48" s="150"/>
      <c r="N48" s="150"/>
      <c r="O48" s="150"/>
    </row>
    <row r="49" spans="1:15" ht="27.75" customHeight="1">
      <c r="A49" s="445"/>
      <c r="B49" s="446"/>
      <c r="C49" s="150" t="s">
        <v>528</v>
      </c>
      <c r="D49" s="150"/>
      <c r="E49" s="150"/>
      <c r="F49" s="150"/>
      <c r="G49" s="150"/>
      <c r="H49" s="150"/>
      <c r="I49" s="150"/>
      <c r="J49" s="135"/>
      <c r="K49" s="135"/>
      <c r="L49" s="135"/>
      <c r="M49" s="135"/>
      <c r="N49" s="135"/>
      <c r="O49" s="135"/>
    </row>
    <row r="50" spans="1:15" ht="102.75" customHeight="1">
      <c r="A50" s="151" t="s">
        <v>536</v>
      </c>
      <c r="B50" s="135" t="s">
        <v>632</v>
      </c>
      <c r="C50" s="150" t="s">
        <v>633</v>
      </c>
      <c r="D50" s="150"/>
      <c r="E50" s="150"/>
      <c r="F50" s="150"/>
      <c r="G50" s="150"/>
      <c r="H50" s="150"/>
      <c r="I50" s="150"/>
      <c r="J50" s="135"/>
      <c r="K50" s="135"/>
      <c r="L50" s="135"/>
      <c r="M50" s="135"/>
      <c r="N50" s="135"/>
      <c r="O50" s="135"/>
    </row>
    <row r="51" spans="1:15" ht="39.75" customHeight="1">
      <c r="A51" s="151" t="s">
        <v>573</v>
      </c>
      <c r="B51" s="135" t="s">
        <v>547</v>
      </c>
      <c r="C51" s="150" t="s">
        <v>633</v>
      </c>
      <c r="D51" s="150"/>
      <c r="E51" s="150"/>
      <c r="F51" s="150"/>
      <c r="G51" s="150"/>
      <c r="H51" s="150"/>
      <c r="I51" s="150"/>
      <c r="J51" s="135"/>
      <c r="K51" s="135"/>
      <c r="L51" s="135"/>
      <c r="M51" s="135"/>
      <c r="N51" s="135"/>
      <c r="O51" s="135"/>
    </row>
    <row r="52" spans="1:15" ht="47.25">
      <c r="A52" s="151" t="s">
        <v>574</v>
      </c>
      <c r="B52" s="135" t="s">
        <v>548</v>
      </c>
      <c r="C52" s="150" t="s">
        <v>633</v>
      </c>
      <c r="D52" s="150"/>
      <c r="E52" s="150"/>
      <c r="F52" s="150"/>
      <c r="G52" s="150"/>
      <c r="H52" s="150"/>
      <c r="I52" s="150"/>
      <c r="J52" s="135"/>
      <c r="K52" s="135"/>
      <c r="L52" s="135"/>
      <c r="M52" s="135"/>
      <c r="N52" s="135"/>
      <c r="O52" s="135"/>
    </row>
    <row r="53" spans="1:15" ht="54.75" customHeight="1">
      <c r="A53" s="151" t="s">
        <v>575</v>
      </c>
      <c r="B53" s="135" t="s">
        <v>549</v>
      </c>
      <c r="C53" s="150" t="s">
        <v>633</v>
      </c>
      <c r="D53" s="150"/>
      <c r="E53" s="150"/>
      <c r="F53" s="150"/>
      <c r="G53" s="150"/>
      <c r="H53" s="150"/>
      <c r="I53" s="150"/>
      <c r="J53" s="135"/>
      <c r="K53" s="135"/>
      <c r="L53" s="135"/>
      <c r="M53" s="135"/>
      <c r="N53" s="135"/>
      <c r="O53" s="135"/>
    </row>
    <row r="54" spans="1:15" ht="48.75" customHeight="1">
      <c r="A54" s="151" t="s">
        <v>576</v>
      </c>
      <c r="B54" s="135" t="s">
        <v>550</v>
      </c>
      <c r="C54" s="150" t="s">
        <v>633</v>
      </c>
      <c r="D54" s="150"/>
      <c r="E54" s="150"/>
      <c r="F54" s="150"/>
      <c r="G54" s="150"/>
      <c r="H54" s="150"/>
      <c r="I54" s="150"/>
      <c r="J54" s="135"/>
      <c r="K54" s="135"/>
      <c r="L54" s="135"/>
      <c r="M54" s="135"/>
      <c r="N54" s="135"/>
      <c r="O54" s="135"/>
    </row>
    <row r="55" spans="1:15" ht="29.25" customHeight="1">
      <c r="A55" s="445" t="s">
        <v>577</v>
      </c>
      <c r="B55" s="446" t="s">
        <v>631</v>
      </c>
      <c r="C55" s="150" t="s">
        <v>2</v>
      </c>
      <c r="D55" s="150"/>
      <c r="E55" s="150"/>
      <c r="F55" s="150"/>
      <c r="G55" s="150"/>
      <c r="H55" s="150"/>
      <c r="I55" s="150"/>
      <c r="J55" s="135"/>
      <c r="K55" s="135"/>
      <c r="L55" s="135"/>
      <c r="M55" s="135"/>
      <c r="N55" s="135"/>
      <c r="O55" s="135"/>
    </row>
    <row r="56" spans="1:15" ht="27.75" customHeight="1">
      <c r="A56" s="445"/>
      <c r="B56" s="446"/>
      <c r="C56" s="150" t="s">
        <v>523</v>
      </c>
      <c r="D56" s="150"/>
      <c r="E56" s="150"/>
      <c r="F56" s="150"/>
      <c r="G56" s="150"/>
      <c r="H56" s="150"/>
      <c r="I56" s="150"/>
      <c r="J56" s="135"/>
      <c r="K56" s="135"/>
      <c r="L56" s="135"/>
      <c r="M56" s="135"/>
      <c r="N56" s="135"/>
      <c r="O56" s="135"/>
    </row>
    <row r="57" spans="1:15" ht="27.75" customHeight="1">
      <c r="A57" s="445"/>
      <c r="B57" s="446"/>
      <c r="C57" s="150" t="s">
        <v>524</v>
      </c>
      <c r="D57" s="150"/>
      <c r="E57" s="150"/>
      <c r="F57" s="150"/>
      <c r="G57" s="150"/>
      <c r="H57" s="150"/>
      <c r="I57" s="150"/>
      <c r="J57" s="135"/>
      <c r="K57" s="135"/>
      <c r="L57" s="135"/>
      <c r="M57" s="135"/>
      <c r="N57" s="135"/>
      <c r="O57" s="135"/>
    </row>
    <row r="58" spans="1:15" ht="24" customHeight="1">
      <c r="A58" s="445"/>
      <c r="B58" s="446"/>
      <c r="C58" s="150" t="s">
        <v>634</v>
      </c>
      <c r="D58" s="150"/>
      <c r="E58" s="150"/>
      <c r="F58" s="150"/>
      <c r="G58" s="150"/>
      <c r="H58" s="150"/>
      <c r="I58" s="150"/>
      <c r="J58" s="135"/>
      <c r="K58" s="135"/>
      <c r="L58" s="135"/>
      <c r="M58" s="135"/>
      <c r="N58" s="135"/>
      <c r="O58" s="135"/>
    </row>
    <row r="59" spans="1:15" ht="15.75">
      <c r="A59" s="445" t="s">
        <v>578</v>
      </c>
      <c r="B59" s="446" t="s">
        <v>542</v>
      </c>
      <c r="C59" s="150" t="s">
        <v>2</v>
      </c>
      <c r="D59" s="150"/>
      <c r="E59" s="150"/>
      <c r="F59" s="150"/>
      <c r="G59" s="150"/>
      <c r="H59" s="150"/>
      <c r="I59" s="150"/>
      <c r="J59" s="135"/>
      <c r="K59" s="135"/>
      <c r="L59" s="135"/>
      <c r="M59" s="135"/>
      <c r="N59" s="135"/>
      <c r="O59" s="135"/>
    </row>
    <row r="60" spans="1:15" ht="15.75">
      <c r="A60" s="445"/>
      <c r="B60" s="446"/>
      <c r="C60" s="150" t="s">
        <v>523</v>
      </c>
      <c r="D60" s="150"/>
      <c r="E60" s="150"/>
      <c r="F60" s="150"/>
      <c r="G60" s="150"/>
      <c r="H60" s="150"/>
      <c r="I60" s="150"/>
      <c r="J60" s="135"/>
      <c r="K60" s="135"/>
      <c r="L60" s="135"/>
      <c r="M60" s="135"/>
      <c r="N60" s="135"/>
      <c r="O60" s="135"/>
    </row>
    <row r="61" spans="1:15" ht="15.75">
      <c r="A61" s="445"/>
      <c r="B61" s="446"/>
      <c r="C61" s="150" t="s">
        <v>524</v>
      </c>
      <c r="D61" s="150"/>
      <c r="E61" s="150"/>
      <c r="F61" s="150"/>
      <c r="G61" s="150"/>
      <c r="H61" s="150"/>
      <c r="I61" s="150"/>
      <c r="J61" s="135"/>
      <c r="K61" s="135"/>
      <c r="L61" s="135"/>
      <c r="M61" s="135"/>
      <c r="N61" s="135"/>
      <c r="O61" s="135"/>
    </row>
    <row r="62" spans="1:15" ht="18.75">
      <c r="A62" s="445"/>
      <c r="B62" s="446"/>
      <c r="C62" s="150" t="s">
        <v>634</v>
      </c>
      <c r="D62" s="150"/>
      <c r="E62" s="150"/>
      <c r="F62" s="150"/>
      <c r="G62" s="150"/>
      <c r="H62" s="150"/>
      <c r="I62" s="150"/>
      <c r="J62" s="135"/>
      <c r="K62" s="135"/>
      <c r="L62" s="135"/>
      <c r="M62" s="135"/>
      <c r="N62" s="135"/>
      <c r="O62" s="135"/>
    </row>
    <row r="63" spans="1:15" ht="15.75">
      <c r="A63" s="445" t="s">
        <v>579</v>
      </c>
      <c r="B63" s="446" t="s">
        <v>543</v>
      </c>
      <c r="C63" s="150" t="s">
        <v>2</v>
      </c>
      <c r="D63" s="150"/>
      <c r="E63" s="150"/>
      <c r="F63" s="150"/>
      <c r="G63" s="150"/>
      <c r="H63" s="150"/>
      <c r="I63" s="150"/>
      <c r="J63" s="135"/>
      <c r="K63" s="135"/>
      <c r="L63" s="135"/>
      <c r="M63" s="135"/>
      <c r="N63" s="135"/>
      <c r="O63" s="135"/>
    </row>
    <row r="64" spans="1:15" ht="15.75">
      <c r="A64" s="445"/>
      <c r="B64" s="446"/>
      <c r="C64" s="150" t="s">
        <v>523</v>
      </c>
      <c r="D64" s="150"/>
      <c r="E64" s="150"/>
      <c r="F64" s="150"/>
      <c r="G64" s="150"/>
      <c r="H64" s="150"/>
      <c r="I64" s="150"/>
      <c r="J64" s="135"/>
      <c r="K64" s="135"/>
      <c r="L64" s="135"/>
      <c r="M64" s="135"/>
      <c r="N64" s="135"/>
      <c r="O64" s="135"/>
    </row>
    <row r="65" spans="1:15" ht="15.75">
      <c r="A65" s="445"/>
      <c r="B65" s="446"/>
      <c r="C65" s="150" t="s">
        <v>524</v>
      </c>
      <c r="D65" s="150"/>
      <c r="E65" s="150"/>
      <c r="F65" s="150"/>
      <c r="G65" s="150"/>
      <c r="H65" s="150"/>
      <c r="I65" s="150"/>
      <c r="J65" s="135"/>
      <c r="K65" s="135"/>
      <c r="L65" s="135"/>
      <c r="M65" s="135"/>
      <c r="N65" s="135"/>
      <c r="O65" s="135"/>
    </row>
    <row r="66" spans="1:15" ht="18.75">
      <c r="A66" s="445"/>
      <c r="B66" s="446"/>
      <c r="C66" s="150" t="s">
        <v>634</v>
      </c>
      <c r="D66" s="150"/>
      <c r="E66" s="150"/>
      <c r="F66" s="150"/>
      <c r="G66" s="150"/>
      <c r="H66" s="150"/>
      <c r="I66" s="150"/>
      <c r="J66" s="135"/>
      <c r="K66" s="135"/>
      <c r="L66" s="135"/>
      <c r="M66" s="135"/>
      <c r="N66" s="135"/>
      <c r="O66" s="135"/>
    </row>
    <row r="67" spans="1:15" ht="15.75">
      <c r="A67" s="445" t="s">
        <v>580</v>
      </c>
      <c r="B67" s="446" t="s">
        <v>544</v>
      </c>
      <c r="C67" s="150" t="s">
        <v>2</v>
      </c>
      <c r="D67" s="150"/>
      <c r="E67" s="150"/>
      <c r="F67" s="150"/>
      <c r="G67" s="150"/>
      <c r="H67" s="150"/>
      <c r="I67" s="150"/>
      <c r="J67" s="135"/>
      <c r="K67" s="135"/>
      <c r="L67" s="135"/>
      <c r="M67" s="135"/>
      <c r="N67" s="135"/>
      <c r="O67" s="135"/>
    </row>
    <row r="68" spans="1:15" ht="15.75">
      <c r="A68" s="445"/>
      <c r="B68" s="446"/>
      <c r="C68" s="150" t="s">
        <v>523</v>
      </c>
      <c r="D68" s="150"/>
      <c r="E68" s="150"/>
      <c r="F68" s="150"/>
      <c r="G68" s="150"/>
      <c r="H68" s="150"/>
      <c r="I68" s="150"/>
      <c r="J68" s="135"/>
      <c r="K68" s="135"/>
      <c r="L68" s="135"/>
      <c r="M68" s="135"/>
      <c r="N68" s="135"/>
      <c r="O68" s="135"/>
    </row>
    <row r="69" spans="1:15" ht="29.25" customHeight="1">
      <c r="A69" s="445"/>
      <c r="B69" s="446"/>
      <c r="C69" s="150" t="s">
        <v>524</v>
      </c>
      <c r="D69" s="150"/>
      <c r="E69" s="150"/>
      <c r="F69" s="150"/>
      <c r="G69" s="150"/>
      <c r="H69" s="150"/>
      <c r="I69" s="150"/>
      <c r="J69" s="135"/>
      <c r="K69" s="135"/>
      <c r="L69" s="135"/>
      <c r="M69" s="135"/>
      <c r="N69" s="135"/>
      <c r="O69" s="135"/>
    </row>
    <row r="70" spans="1:15" ht="25.5" customHeight="1">
      <c r="A70" s="445"/>
      <c r="B70" s="446"/>
      <c r="C70" s="150" t="s">
        <v>634</v>
      </c>
      <c r="D70" s="150"/>
      <c r="E70" s="150"/>
      <c r="F70" s="150"/>
      <c r="G70" s="150"/>
      <c r="H70" s="150"/>
      <c r="I70" s="150"/>
      <c r="J70" s="135"/>
      <c r="K70" s="135"/>
      <c r="L70" s="135"/>
      <c r="M70" s="135"/>
      <c r="N70" s="135"/>
      <c r="O70" s="135"/>
    </row>
    <row r="71" spans="1:15" ht="27.75" customHeight="1">
      <c r="A71" s="445" t="s">
        <v>581</v>
      </c>
      <c r="B71" s="446" t="s">
        <v>630</v>
      </c>
      <c r="C71" s="150" t="s">
        <v>2</v>
      </c>
      <c r="D71" s="135"/>
      <c r="E71" s="135"/>
      <c r="F71" s="135"/>
      <c r="G71" s="135"/>
      <c r="H71" s="135"/>
      <c r="I71" s="135"/>
      <c r="J71" s="135"/>
      <c r="K71" s="135"/>
      <c r="L71" s="135"/>
      <c r="M71" s="135"/>
      <c r="N71" s="135"/>
      <c r="O71" s="135"/>
    </row>
    <row r="72" spans="1:15" ht="28.5" customHeight="1">
      <c r="A72" s="445"/>
      <c r="B72" s="446"/>
      <c r="C72" s="150" t="s">
        <v>523</v>
      </c>
      <c r="D72" s="135"/>
      <c r="E72" s="135"/>
      <c r="F72" s="135"/>
      <c r="G72" s="135"/>
      <c r="H72" s="135"/>
      <c r="I72" s="135"/>
      <c r="J72" s="135"/>
      <c r="K72" s="135"/>
      <c r="L72" s="135"/>
      <c r="M72" s="135"/>
      <c r="N72" s="135"/>
      <c r="O72" s="135"/>
    </row>
    <row r="73" spans="1:15" ht="24" customHeight="1">
      <c r="A73" s="445"/>
      <c r="B73" s="446"/>
      <c r="C73" s="150" t="s">
        <v>524</v>
      </c>
      <c r="D73" s="135"/>
      <c r="E73" s="135"/>
      <c r="F73" s="135"/>
      <c r="G73" s="135"/>
      <c r="H73" s="135"/>
      <c r="I73" s="135"/>
      <c r="J73" s="135"/>
      <c r="K73" s="135"/>
      <c r="L73" s="135"/>
      <c r="M73" s="135"/>
      <c r="N73" s="135"/>
      <c r="O73" s="135"/>
    </row>
    <row r="74" spans="1:15" ht="21.75" customHeight="1">
      <c r="A74" s="445"/>
      <c r="B74" s="446"/>
      <c r="C74" s="150" t="s">
        <v>634</v>
      </c>
      <c r="D74" s="135"/>
      <c r="E74" s="135"/>
      <c r="F74" s="135"/>
      <c r="G74" s="135"/>
      <c r="H74" s="135"/>
      <c r="I74" s="135"/>
      <c r="J74" s="135"/>
      <c r="K74" s="135"/>
      <c r="L74" s="135"/>
      <c r="M74" s="135"/>
      <c r="N74" s="135"/>
      <c r="O74" s="135"/>
    </row>
    <row r="75" spans="1:15" ht="15.75">
      <c r="A75" s="445" t="s">
        <v>582</v>
      </c>
      <c r="B75" s="446" t="s">
        <v>542</v>
      </c>
      <c r="C75" s="150" t="s">
        <v>2</v>
      </c>
      <c r="D75" s="150"/>
      <c r="E75" s="150"/>
      <c r="F75" s="150"/>
      <c r="G75" s="150"/>
      <c r="H75" s="150"/>
      <c r="I75" s="150"/>
      <c r="J75" s="135"/>
      <c r="K75" s="135"/>
      <c r="L75" s="135"/>
      <c r="M75" s="135"/>
      <c r="N75" s="135"/>
      <c r="O75" s="135"/>
    </row>
    <row r="76" spans="1:15" ht="15.75">
      <c r="A76" s="445"/>
      <c r="B76" s="446"/>
      <c r="C76" s="150" t="s">
        <v>523</v>
      </c>
      <c r="D76" s="150"/>
      <c r="E76" s="150"/>
      <c r="F76" s="150"/>
      <c r="G76" s="150"/>
      <c r="H76" s="150"/>
      <c r="I76" s="150"/>
      <c r="J76" s="135"/>
      <c r="K76" s="135"/>
      <c r="L76" s="135"/>
      <c r="M76" s="135"/>
      <c r="N76" s="135"/>
      <c r="O76" s="135"/>
    </row>
    <row r="77" spans="1:15" ht="15.75">
      <c r="A77" s="445"/>
      <c r="B77" s="446"/>
      <c r="C77" s="150" t="s">
        <v>524</v>
      </c>
      <c r="D77" s="150"/>
      <c r="E77" s="150"/>
      <c r="F77" s="150"/>
      <c r="G77" s="150"/>
      <c r="H77" s="150"/>
      <c r="I77" s="150"/>
      <c r="J77" s="135"/>
      <c r="K77" s="135"/>
      <c r="L77" s="135"/>
      <c r="M77" s="135"/>
      <c r="N77" s="135"/>
      <c r="O77" s="135"/>
    </row>
    <row r="78" spans="1:15" ht="15.75">
      <c r="A78" s="445"/>
      <c r="B78" s="446"/>
      <c r="C78" s="150" t="s">
        <v>147</v>
      </c>
      <c r="D78" s="150"/>
      <c r="E78" s="150"/>
      <c r="F78" s="150"/>
      <c r="G78" s="150"/>
      <c r="H78" s="150"/>
      <c r="I78" s="150"/>
      <c r="J78" s="135"/>
      <c r="K78" s="135"/>
      <c r="L78" s="135"/>
      <c r="M78" s="135"/>
      <c r="N78" s="135"/>
      <c r="O78" s="135"/>
    </row>
    <row r="79" spans="1:15" ht="15.75">
      <c r="A79" s="445" t="s">
        <v>583</v>
      </c>
      <c r="B79" s="446" t="s">
        <v>543</v>
      </c>
      <c r="C79" s="150" t="s">
        <v>2</v>
      </c>
      <c r="D79" s="150"/>
      <c r="E79" s="150"/>
      <c r="F79" s="150"/>
      <c r="G79" s="150"/>
      <c r="H79" s="150"/>
      <c r="I79" s="150"/>
      <c r="J79" s="135"/>
      <c r="K79" s="135"/>
      <c r="L79" s="135"/>
      <c r="M79" s="135"/>
      <c r="N79" s="135"/>
      <c r="O79" s="135"/>
    </row>
    <row r="80" spans="1:15" ht="15.75">
      <c r="A80" s="445"/>
      <c r="B80" s="446"/>
      <c r="C80" s="150" t="s">
        <v>523</v>
      </c>
      <c r="D80" s="150"/>
      <c r="E80" s="150"/>
      <c r="F80" s="150"/>
      <c r="G80" s="150"/>
      <c r="H80" s="150"/>
      <c r="I80" s="150"/>
      <c r="J80" s="135"/>
      <c r="K80" s="135"/>
      <c r="L80" s="135"/>
      <c r="M80" s="135"/>
      <c r="N80" s="135"/>
      <c r="O80" s="135"/>
    </row>
    <row r="81" spans="1:15" ht="15.75">
      <c r="A81" s="445"/>
      <c r="B81" s="446"/>
      <c r="C81" s="150" t="s">
        <v>524</v>
      </c>
      <c r="D81" s="150"/>
      <c r="E81" s="150"/>
      <c r="F81" s="150"/>
      <c r="G81" s="150"/>
      <c r="H81" s="150"/>
      <c r="I81" s="150"/>
      <c r="J81" s="135"/>
      <c r="K81" s="135"/>
      <c r="L81" s="135"/>
      <c r="M81" s="135"/>
      <c r="N81" s="135"/>
      <c r="O81" s="135"/>
    </row>
    <row r="82" spans="1:15" ht="18.75">
      <c r="A82" s="445"/>
      <c r="B82" s="446"/>
      <c r="C82" s="150" t="s">
        <v>634</v>
      </c>
      <c r="D82" s="150"/>
      <c r="E82" s="150"/>
      <c r="F82" s="150"/>
      <c r="G82" s="150"/>
      <c r="H82" s="150"/>
      <c r="I82" s="150"/>
      <c r="J82" s="135"/>
      <c r="K82" s="135"/>
      <c r="L82" s="135"/>
      <c r="M82" s="135"/>
      <c r="N82" s="135"/>
      <c r="O82" s="135"/>
    </row>
    <row r="83" spans="1:15" ht="15.75">
      <c r="A83" s="445" t="s">
        <v>626</v>
      </c>
      <c r="B83" s="446" t="s">
        <v>544</v>
      </c>
      <c r="C83" s="150" t="s">
        <v>2</v>
      </c>
      <c r="D83" s="150"/>
      <c r="E83" s="150"/>
      <c r="F83" s="150"/>
      <c r="G83" s="150"/>
      <c r="H83" s="150"/>
      <c r="I83" s="150"/>
      <c r="J83" s="135"/>
      <c r="K83" s="135"/>
      <c r="L83" s="135"/>
      <c r="M83" s="135"/>
      <c r="N83" s="135"/>
      <c r="O83" s="135"/>
    </row>
    <row r="84" spans="1:15" ht="15.75">
      <c r="A84" s="445"/>
      <c r="B84" s="446"/>
      <c r="C84" s="150" t="s">
        <v>523</v>
      </c>
      <c r="D84" s="150"/>
      <c r="E84" s="150"/>
      <c r="F84" s="150"/>
      <c r="G84" s="150"/>
      <c r="H84" s="150"/>
      <c r="I84" s="150"/>
      <c r="J84" s="135"/>
      <c r="K84" s="135"/>
      <c r="L84" s="135"/>
      <c r="M84" s="135"/>
      <c r="N84" s="135"/>
      <c r="O84" s="135"/>
    </row>
    <row r="85" spans="1:15" ht="15.75">
      <c r="A85" s="445"/>
      <c r="B85" s="446"/>
      <c r="C85" s="150" t="s">
        <v>524</v>
      </c>
      <c r="D85" s="150"/>
      <c r="E85" s="150"/>
      <c r="F85" s="150"/>
      <c r="G85" s="150"/>
      <c r="H85" s="150"/>
      <c r="I85" s="150"/>
      <c r="J85" s="135"/>
      <c r="K85" s="135"/>
      <c r="L85" s="135"/>
      <c r="M85" s="135"/>
      <c r="N85" s="135"/>
      <c r="O85" s="135"/>
    </row>
    <row r="86" spans="1:15" ht="20.25" customHeight="1">
      <c r="A86" s="445"/>
      <c r="B86" s="446"/>
      <c r="C86" s="150" t="s">
        <v>634</v>
      </c>
      <c r="D86" s="150"/>
      <c r="E86" s="150"/>
      <c r="F86" s="150"/>
      <c r="G86" s="150"/>
      <c r="H86" s="150"/>
      <c r="I86" s="150"/>
      <c r="J86" s="135"/>
      <c r="K86" s="135"/>
      <c r="L86" s="135"/>
      <c r="M86" s="135"/>
      <c r="N86" s="135"/>
      <c r="O86" s="135"/>
    </row>
    <row r="87" spans="1:15" ht="89.25" customHeight="1">
      <c r="A87" s="151" t="s">
        <v>532</v>
      </c>
      <c r="B87" s="146" t="s">
        <v>666</v>
      </c>
      <c r="C87" s="150" t="s">
        <v>614</v>
      </c>
      <c r="D87" s="150" t="s">
        <v>614</v>
      </c>
      <c r="E87" s="150" t="s">
        <v>614</v>
      </c>
      <c r="F87" s="150" t="s">
        <v>614</v>
      </c>
      <c r="G87" s="150" t="s">
        <v>614</v>
      </c>
      <c r="H87" s="150" t="s">
        <v>614</v>
      </c>
      <c r="I87" s="150" t="s">
        <v>614</v>
      </c>
      <c r="J87" s="150" t="s">
        <v>614</v>
      </c>
      <c r="K87" s="150" t="s">
        <v>614</v>
      </c>
      <c r="L87" s="150" t="s">
        <v>614</v>
      </c>
      <c r="M87" s="150" t="s">
        <v>614</v>
      </c>
      <c r="N87" s="150" t="s">
        <v>614</v>
      </c>
      <c r="O87" s="150" t="s">
        <v>614</v>
      </c>
    </row>
    <row r="88" spans="1:15" ht="50.25" customHeight="1">
      <c r="A88" s="445" t="s">
        <v>537</v>
      </c>
      <c r="B88" s="446" t="s">
        <v>629</v>
      </c>
      <c r="C88" s="150" t="s">
        <v>529</v>
      </c>
      <c r="D88" s="150"/>
      <c r="E88" s="150"/>
      <c r="F88" s="150"/>
      <c r="G88" s="150"/>
      <c r="H88" s="150"/>
      <c r="I88" s="150"/>
      <c r="J88" s="150"/>
      <c r="K88" s="150"/>
      <c r="L88" s="150"/>
      <c r="M88" s="150"/>
      <c r="N88" s="150"/>
      <c r="O88" s="150"/>
    </row>
    <row r="89" spans="1:15" ht="40.5" customHeight="1">
      <c r="A89" s="445"/>
      <c r="B89" s="446"/>
      <c r="C89" s="150" t="s">
        <v>528</v>
      </c>
      <c r="D89" s="150"/>
      <c r="E89" s="150"/>
      <c r="F89" s="150"/>
      <c r="G89" s="150"/>
      <c r="H89" s="150"/>
      <c r="I89" s="150"/>
      <c r="J89" s="150"/>
      <c r="K89" s="150"/>
      <c r="L89" s="150"/>
      <c r="M89" s="150"/>
      <c r="N89" s="150"/>
      <c r="O89" s="150"/>
    </row>
    <row r="90" spans="1:15" ht="33.75" customHeight="1">
      <c r="A90" s="445" t="s">
        <v>584</v>
      </c>
      <c r="B90" s="446" t="s">
        <v>527</v>
      </c>
      <c r="C90" s="150" t="s">
        <v>529</v>
      </c>
      <c r="D90" s="150"/>
      <c r="E90" s="150"/>
      <c r="F90" s="150"/>
      <c r="G90" s="150"/>
      <c r="H90" s="150"/>
      <c r="I90" s="150"/>
      <c r="J90" s="150"/>
      <c r="K90" s="150"/>
      <c r="L90" s="150"/>
      <c r="M90" s="150"/>
      <c r="N90" s="150"/>
      <c r="O90" s="150"/>
    </row>
    <row r="91" spans="1:15" ht="25.5" customHeight="1">
      <c r="A91" s="445"/>
      <c r="B91" s="446"/>
      <c r="C91" s="150" t="s">
        <v>528</v>
      </c>
      <c r="D91" s="150"/>
      <c r="E91" s="150"/>
      <c r="F91" s="150"/>
      <c r="G91" s="150"/>
      <c r="H91" s="150"/>
      <c r="I91" s="150"/>
      <c r="J91" s="150"/>
      <c r="K91" s="150"/>
      <c r="L91" s="150"/>
      <c r="M91" s="150"/>
      <c r="N91" s="150"/>
      <c r="O91" s="150"/>
    </row>
    <row r="92" spans="1:15" ht="25.5" customHeight="1">
      <c r="A92" s="445" t="s">
        <v>585</v>
      </c>
      <c r="B92" s="446" t="s">
        <v>542</v>
      </c>
      <c r="C92" s="150" t="s">
        <v>529</v>
      </c>
      <c r="D92" s="150"/>
      <c r="E92" s="150"/>
      <c r="F92" s="150"/>
      <c r="G92" s="150"/>
      <c r="H92" s="150"/>
      <c r="I92" s="150"/>
      <c r="J92" s="150"/>
      <c r="K92" s="150"/>
      <c r="L92" s="150"/>
      <c r="M92" s="150"/>
      <c r="N92" s="150"/>
      <c r="O92" s="150"/>
    </row>
    <row r="93" spans="1:15" ht="24" customHeight="1">
      <c r="A93" s="445"/>
      <c r="B93" s="446"/>
      <c r="C93" s="150" t="s">
        <v>528</v>
      </c>
      <c r="D93" s="150"/>
      <c r="E93" s="150"/>
      <c r="F93" s="150"/>
      <c r="G93" s="150"/>
      <c r="H93" s="150"/>
      <c r="I93" s="150"/>
      <c r="J93" s="150"/>
      <c r="K93" s="150"/>
      <c r="L93" s="150"/>
      <c r="M93" s="150"/>
      <c r="N93" s="150"/>
      <c r="O93" s="150"/>
    </row>
    <row r="94" spans="1:15" ht="25.5" customHeight="1">
      <c r="A94" s="445" t="s">
        <v>586</v>
      </c>
      <c r="B94" s="446" t="s">
        <v>543</v>
      </c>
      <c r="C94" s="150" t="s">
        <v>529</v>
      </c>
      <c r="D94" s="150"/>
      <c r="E94" s="150"/>
      <c r="F94" s="150"/>
      <c r="G94" s="150"/>
      <c r="H94" s="150"/>
      <c r="I94" s="150"/>
      <c r="J94" s="150"/>
      <c r="K94" s="150"/>
      <c r="L94" s="150"/>
      <c r="M94" s="150"/>
      <c r="N94" s="150"/>
      <c r="O94" s="150"/>
    </row>
    <row r="95" spans="1:15" ht="27.75" customHeight="1">
      <c r="A95" s="445"/>
      <c r="B95" s="446"/>
      <c r="C95" s="150" t="s">
        <v>528</v>
      </c>
      <c r="D95" s="150"/>
      <c r="E95" s="150"/>
      <c r="F95" s="150"/>
      <c r="G95" s="150"/>
      <c r="H95" s="150"/>
      <c r="I95" s="150"/>
      <c r="J95" s="150"/>
      <c r="K95" s="150"/>
      <c r="L95" s="150"/>
      <c r="M95" s="150"/>
      <c r="N95" s="150"/>
      <c r="O95" s="150"/>
    </row>
    <row r="96" spans="1:15" ht="28.5" customHeight="1">
      <c r="A96" s="445" t="s">
        <v>587</v>
      </c>
      <c r="B96" s="446" t="s">
        <v>544</v>
      </c>
      <c r="C96" s="150" t="s">
        <v>529</v>
      </c>
      <c r="D96" s="150"/>
      <c r="E96" s="150"/>
      <c r="F96" s="150"/>
      <c r="G96" s="150"/>
      <c r="H96" s="150"/>
      <c r="I96" s="150"/>
      <c r="J96" s="150"/>
      <c r="K96" s="150"/>
      <c r="L96" s="150"/>
      <c r="M96" s="150"/>
      <c r="N96" s="150"/>
      <c r="O96" s="150"/>
    </row>
    <row r="97" spans="1:15" ht="28.5" customHeight="1">
      <c r="A97" s="445"/>
      <c r="B97" s="446"/>
      <c r="C97" s="150" t="s">
        <v>528</v>
      </c>
      <c r="D97" s="150"/>
      <c r="E97" s="150"/>
      <c r="F97" s="150"/>
      <c r="G97" s="150"/>
      <c r="H97" s="150"/>
      <c r="I97" s="150"/>
      <c r="J97" s="150"/>
      <c r="K97" s="150"/>
      <c r="L97" s="150"/>
      <c r="M97" s="150"/>
      <c r="N97" s="150"/>
      <c r="O97" s="150"/>
    </row>
    <row r="98" spans="1:15" ht="47.25" customHeight="1">
      <c r="A98" s="445" t="s">
        <v>538</v>
      </c>
      <c r="B98" s="446" t="s">
        <v>545</v>
      </c>
      <c r="C98" s="150" t="s">
        <v>529</v>
      </c>
      <c r="D98" s="150"/>
      <c r="E98" s="150"/>
      <c r="F98" s="150"/>
      <c r="G98" s="150"/>
      <c r="H98" s="150"/>
      <c r="I98" s="150"/>
      <c r="J98" s="150"/>
      <c r="K98" s="150"/>
      <c r="L98" s="150"/>
      <c r="M98" s="150"/>
      <c r="N98" s="150"/>
      <c r="O98" s="150"/>
    </row>
    <row r="99" spans="1:15" ht="44.25" customHeight="1">
      <c r="A99" s="445"/>
      <c r="B99" s="446"/>
      <c r="C99" s="150" t="s">
        <v>528</v>
      </c>
      <c r="D99" s="150"/>
      <c r="E99" s="150"/>
      <c r="F99" s="150"/>
      <c r="G99" s="150"/>
      <c r="H99" s="150"/>
      <c r="I99" s="150"/>
      <c r="J99" s="150"/>
      <c r="K99" s="150"/>
      <c r="L99" s="150"/>
      <c r="M99" s="150"/>
      <c r="N99" s="150"/>
      <c r="O99" s="150"/>
    </row>
    <row r="100" spans="1:15" ht="25.5" customHeight="1">
      <c r="A100" s="445" t="s">
        <v>588</v>
      </c>
      <c r="B100" s="446" t="s">
        <v>527</v>
      </c>
      <c r="C100" s="150" t="s">
        <v>529</v>
      </c>
      <c r="D100" s="150"/>
      <c r="E100" s="150"/>
      <c r="F100" s="150"/>
      <c r="G100" s="150"/>
      <c r="H100" s="150"/>
      <c r="I100" s="150"/>
      <c r="J100" s="150"/>
      <c r="K100" s="150"/>
      <c r="L100" s="150"/>
      <c r="M100" s="150"/>
      <c r="N100" s="150"/>
      <c r="O100" s="150"/>
    </row>
    <row r="101" spans="1:15" ht="24.75" customHeight="1">
      <c r="A101" s="445"/>
      <c r="B101" s="446"/>
      <c r="C101" s="150" t="s">
        <v>528</v>
      </c>
      <c r="D101" s="150"/>
      <c r="E101" s="150"/>
      <c r="F101" s="150"/>
      <c r="G101" s="150"/>
      <c r="H101" s="150"/>
      <c r="I101" s="150"/>
      <c r="J101" s="150"/>
      <c r="K101" s="150"/>
      <c r="L101" s="150"/>
      <c r="M101" s="150"/>
      <c r="N101" s="150"/>
      <c r="O101" s="150"/>
    </row>
    <row r="102" spans="1:15" ht="24" customHeight="1">
      <c r="A102" s="445" t="s">
        <v>589</v>
      </c>
      <c r="B102" s="446" t="s">
        <v>542</v>
      </c>
      <c r="C102" s="150" t="s">
        <v>529</v>
      </c>
      <c r="D102" s="150"/>
      <c r="E102" s="150"/>
      <c r="F102" s="150"/>
      <c r="G102" s="150"/>
      <c r="H102" s="150"/>
      <c r="I102" s="150"/>
      <c r="J102" s="150"/>
      <c r="K102" s="150"/>
      <c r="L102" s="150"/>
      <c r="M102" s="150"/>
      <c r="N102" s="150"/>
      <c r="O102" s="150"/>
    </row>
    <row r="103" spans="1:15" ht="24" customHeight="1">
      <c r="A103" s="445"/>
      <c r="B103" s="446"/>
      <c r="C103" s="150" t="s">
        <v>528</v>
      </c>
      <c r="D103" s="150"/>
      <c r="E103" s="150"/>
      <c r="F103" s="150"/>
      <c r="G103" s="150"/>
      <c r="H103" s="150"/>
      <c r="I103" s="150"/>
      <c r="J103" s="150"/>
      <c r="K103" s="150"/>
      <c r="L103" s="150"/>
      <c r="M103" s="150"/>
      <c r="N103" s="150"/>
      <c r="O103" s="150"/>
    </row>
    <row r="104" spans="1:15" ht="30" customHeight="1">
      <c r="A104" s="445" t="s">
        <v>590</v>
      </c>
      <c r="B104" s="446" t="s">
        <v>543</v>
      </c>
      <c r="C104" s="150" t="s">
        <v>529</v>
      </c>
      <c r="D104" s="150"/>
      <c r="E104" s="150"/>
      <c r="F104" s="150"/>
      <c r="G104" s="150"/>
      <c r="H104" s="150"/>
      <c r="I104" s="150"/>
      <c r="J104" s="150"/>
      <c r="K104" s="150"/>
      <c r="L104" s="150"/>
      <c r="M104" s="150"/>
      <c r="N104" s="150"/>
      <c r="O104" s="150"/>
    </row>
    <row r="105" spans="1:15" ht="30" customHeight="1">
      <c r="A105" s="445"/>
      <c r="B105" s="446"/>
      <c r="C105" s="150" t="s">
        <v>528</v>
      </c>
      <c r="D105" s="150"/>
      <c r="E105" s="150"/>
      <c r="F105" s="150"/>
      <c r="G105" s="150"/>
      <c r="H105" s="150"/>
      <c r="I105" s="150"/>
      <c r="J105" s="150"/>
      <c r="K105" s="150"/>
      <c r="L105" s="150"/>
      <c r="M105" s="150"/>
      <c r="N105" s="150"/>
      <c r="O105" s="150"/>
    </row>
    <row r="106" spans="1:15" ht="42.75" customHeight="1">
      <c r="A106" s="445" t="s">
        <v>591</v>
      </c>
      <c r="B106" s="446" t="s">
        <v>544</v>
      </c>
      <c r="C106" s="150" t="s">
        <v>529</v>
      </c>
      <c r="D106" s="150"/>
      <c r="E106" s="150"/>
      <c r="F106" s="150"/>
      <c r="G106" s="150"/>
      <c r="H106" s="150"/>
      <c r="I106" s="150"/>
      <c r="J106" s="150"/>
      <c r="K106" s="150"/>
      <c r="L106" s="150"/>
      <c r="M106" s="150"/>
      <c r="N106" s="150"/>
      <c r="O106" s="150"/>
    </row>
    <row r="107" spans="1:15" ht="31.5" customHeight="1">
      <c r="A107" s="445"/>
      <c r="B107" s="446"/>
      <c r="C107" s="150" t="s">
        <v>528</v>
      </c>
      <c r="D107" s="150"/>
      <c r="E107" s="150"/>
      <c r="F107" s="150"/>
      <c r="G107" s="150"/>
      <c r="H107" s="150"/>
      <c r="I107" s="150"/>
      <c r="J107" s="150"/>
      <c r="K107" s="150"/>
      <c r="L107" s="150"/>
      <c r="M107" s="150"/>
      <c r="N107" s="150"/>
      <c r="O107" s="150"/>
    </row>
    <row r="108" spans="1:15" ht="36" customHeight="1">
      <c r="A108" s="445" t="s">
        <v>539</v>
      </c>
      <c r="B108" s="446" t="s">
        <v>546</v>
      </c>
      <c r="C108" s="150" t="s">
        <v>529</v>
      </c>
      <c r="D108" s="150"/>
      <c r="E108" s="150"/>
      <c r="F108" s="150"/>
      <c r="G108" s="150"/>
      <c r="H108" s="150"/>
      <c r="I108" s="150"/>
      <c r="J108" s="150"/>
      <c r="K108" s="150"/>
      <c r="L108" s="150"/>
      <c r="M108" s="150"/>
      <c r="N108" s="150"/>
      <c r="O108" s="150"/>
    </row>
    <row r="109" spans="1:15" ht="35.25" customHeight="1">
      <c r="A109" s="445"/>
      <c r="B109" s="446"/>
      <c r="C109" s="150" t="s">
        <v>528</v>
      </c>
      <c r="D109" s="150"/>
      <c r="E109" s="150"/>
      <c r="F109" s="150"/>
      <c r="G109" s="150"/>
      <c r="H109" s="150"/>
      <c r="I109" s="150"/>
      <c r="J109" s="150"/>
      <c r="K109" s="150"/>
      <c r="L109" s="150"/>
      <c r="M109" s="150"/>
      <c r="N109" s="150"/>
      <c r="O109" s="150"/>
    </row>
    <row r="110" spans="1:15" ht="24" customHeight="1">
      <c r="A110" s="445" t="s">
        <v>592</v>
      </c>
      <c r="B110" s="446" t="s">
        <v>527</v>
      </c>
      <c r="C110" s="150" t="s">
        <v>529</v>
      </c>
      <c r="D110" s="150"/>
      <c r="E110" s="150"/>
      <c r="F110" s="150"/>
      <c r="G110" s="150"/>
      <c r="H110" s="150"/>
      <c r="I110" s="150"/>
      <c r="J110" s="150"/>
      <c r="K110" s="150"/>
      <c r="L110" s="150"/>
      <c r="M110" s="150"/>
      <c r="N110" s="150"/>
      <c r="O110" s="150"/>
    </row>
    <row r="111" spans="1:15" ht="24.75" customHeight="1">
      <c r="A111" s="445"/>
      <c r="B111" s="446"/>
      <c r="C111" s="150" t="s">
        <v>528</v>
      </c>
      <c r="D111" s="150"/>
      <c r="E111" s="150"/>
      <c r="F111" s="150"/>
      <c r="G111" s="150"/>
      <c r="H111" s="150"/>
      <c r="I111" s="150"/>
      <c r="J111" s="150"/>
      <c r="K111" s="150"/>
      <c r="L111" s="150"/>
      <c r="M111" s="150"/>
      <c r="N111" s="150"/>
      <c r="O111" s="150"/>
    </row>
    <row r="112" spans="1:15" ht="25.5" customHeight="1">
      <c r="A112" s="445" t="s">
        <v>593</v>
      </c>
      <c r="B112" s="446" t="s">
        <v>542</v>
      </c>
      <c r="C112" s="150" t="s">
        <v>529</v>
      </c>
      <c r="D112" s="150"/>
      <c r="E112" s="150"/>
      <c r="F112" s="150"/>
      <c r="G112" s="150"/>
      <c r="H112" s="150"/>
      <c r="I112" s="150"/>
      <c r="J112" s="150"/>
      <c r="K112" s="150"/>
      <c r="L112" s="150"/>
      <c r="M112" s="150"/>
      <c r="N112" s="150"/>
      <c r="O112" s="150"/>
    </row>
    <row r="113" spans="1:15" ht="24.75" customHeight="1">
      <c r="A113" s="445"/>
      <c r="B113" s="446"/>
      <c r="C113" s="150" t="s">
        <v>528</v>
      </c>
      <c r="D113" s="150"/>
      <c r="E113" s="150"/>
      <c r="F113" s="150"/>
      <c r="G113" s="150"/>
      <c r="H113" s="150"/>
      <c r="I113" s="150"/>
      <c r="J113" s="150"/>
      <c r="K113" s="150"/>
      <c r="L113" s="150"/>
      <c r="M113" s="150"/>
      <c r="N113" s="150"/>
      <c r="O113" s="150"/>
    </row>
    <row r="114" spans="1:15" ht="28.5" customHeight="1">
      <c r="A114" s="445" t="s">
        <v>594</v>
      </c>
      <c r="B114" s="446" t="s">
        <v>543</v>
      </c>
      <c r="C114" s="150" t="s">
        <v>529</v>
      </c>
      <c r="D114" s="150"/>
      <c r="E114" s="150"/>
      <c r="F114" s="150"/>
      <c r="G114" s="150"/>
      <c r="H114" s="150"/>
      <c r="I114" s="150"/>
      <c r="J114" s="150"/>
      <c r="K114" s="150"/>
      <c r="L114" s="150"/>
      <c r="M114" s="150"/>
      <c r="N114" s="150"/>
      <c r="O114" s="150"/>
    </row>
    <row r="115" spans="1:15" ht="31.5" customHeight="1">
      <c r="A115" s="445"/>
      <c r="B115" s="446"/>
      <c r="C115" s="150" t="s">
        <v>528</v>
      </c>
      <c r="D115" s="150"/>
      <c r="E115" s="150"/>
      <c r="F115" s="150"/>
      <c r="G115" s="150"/>
      <c r="H115" s="150"/>
      <c r="I115" s="150"/>
      <c r="J115" s="150"/>
      <c r="K115" s="150"/>
      <c r="L115" s="150"/>
      <c r="M115" s="150"/>
      <c r="N115" s="150"/>
      <c r="O115" s="150"/>
    </row>
    <row r="116" spans="1:15" ht="18.75">
      <c r="A116" s="445" t="s">
        <v>595</v>
      </c>
      <c r="B116" s="446" t="s">
        <v>544</v>
      </c>
      <c r="C116" s="150" t="s">
        <v>529</v>
      </c>
      <c r="D116" s="150"/>
      <c r="E116" s="150"/>
      <c r="F116" s="150"/>
      <c r="G116" s="150"/>
      <c r="H116" s="150"/>
      <c r="I116" s="150"/>
      <c r="J116" s="150"/>
      <c r="K116" s="150"/>
      <c r="L116" s="150"/>
      <c r="M116" s="150"/>
      <c r="N116" s="150"/>
      <c r="O116" s="150"/>
    </row>
    <row r="117" spans="1:15" ht="38.25" customHeight="1">
      <c r="A117" s="445"/>
      <c r="B117" s="446"/>
      <c r="C117" s="150" t="s">
        <v>528</v>
      </c>
      <c r="D117" s="150"/>
      <c r="E117" s="150"/>
      <c r="F117" s="150"/>
      <c r="G117" s="150"/>
      <c r="H117" s="150"/>
      <c r="I117" s="150"/>
      <c r="J117" s="135"/>
      <c r="K117" s="135"/>
      <c r="L117" s="135"/>
      <c r="M117" s="135"/>
      <c r="N117" s="135"/>
      <c r="O117" s="135"/>
    </row>
    <row r="118" spans="1:15" ht="90" customHeight="1">
      <c r="A118" s="151" t="s">
        <v>540</v>
      </c>
      <c r="B118" s="135" t="s">
        <v>632</v>
      </c>
      <c r="C118" s="150" t="s">
        <v>633</v>
      </c>
      <c r="D118" s="150"/>
      <c r="E118" s="150"/>
      <c r="F118" s="150"/>
      <c r="G118" s="150"/>
      <c r="H118" s="150"/>
      <c r="I118" s="150"/>
      <c r="J118" s="135"/>
      <c r="K118" s="135"/>
      <c r="L118" s="135"/>
      <c r="M118" s="135"/>
      <c r="N118" s="135"/>
      <c r="O118" s="135"/>
    </row>
    <row r="119" spans="1:15" ht="38.25" customHeight="1">
      <c r="A119" s="151" t="s">
        <v>596</v>
      </c>
      <c r="B119" s="135" t="s">
        <v>547</v>
      </c>
      <c r="C119" s="150" t="s">
        <v>633</v>
      </c>
      <c r="D119" s="150"/>
      <c r="E119" s="150"/>
      <c r="F119" s="150"/>
      <c r="G119" s="150"/>
      <c r="H119" s="150"/>
      <c r="I119" s="150"/>
      <c r="J119" s="135"/>
      <c r="K119" s="135"/>
      <c r="L119" s="135"/>
      <c r="M119" s="135"/>
      <c r="N119" s="135"/>
      <c r="O119" s="135"/>
    </row>
    <row r="120" spans="1:15" ht="60.75" customHeight="1">
      <c r="A120" s="151" t="s">
        <v>597</v>
      </c>
      <c r="B120" s="135" t="s">
        <v>548</v>
      </c>
      <c r="C120" s="150" t="s">
        <v>633</v>
      </c>
      <c r="D120" s="150"/>
      <c r="E120" s="150"/>
      <c r="F120" s="150"/>
      <c r="G120" s="150"/>
      <c r="H120" s="150"/>
      <c r="I120" s="150"/>
      <c r="J120" s="135"/>
      <c r="K120" s="135"/>
      <c r="L120" s="135"/>
      <c r="M120" s="135"/>
      <c r="N120" s="135"/>
      <c r="O120" s="135"/>
    </row>
    <row r="121" spans="1:15" ht="55.5" customHeight="1">
      <c r="A121" s="151" t="s">
        <v>598</v>
      </c>
      <c r="B121" s="135" t="s">
        <v>549</v>
      </c>
      <c r="C121" s="150" t="s">
        <v>633</v>
      </c>
      <c r="D121" s="150"/>
      <c r="E121" s="150"/>
      <c r="F121" s="150"/>
      <c r="G121" s="150"/>
      <c r="H121" s="150"/>
      <c r="I121" s="150"/>
      <c r="J121" s="135"/>
      <c r="K121" s="135"/>
      <c r="L121" s="135"/>
      <c r="M121" s="135"/>
      <c r="N121" s="135"/>
      <c r="O121" s="135"/>
    </row>
    <row r="122" spans="1:15" ht="42" customHeight="1">
      <c r="A122" s="151" t="s">
        <v>599</v>
      </c>
      <c r="B122" s="135" t="s">
        <v>550</v>
      </c>
      <c r="C122" s="150" t="s">
        <v>633</v>
      </c>
      <c r="D122" s="150"/>
      <c r="E122" s="150"/>
      <c r="F122" s="150"/>
      <c r="G122" s="150"/>
      <c r="H122" s="150"/>
      <c r="I122" s="150"/>
      <c r="J122" s="135"/>
      <c r="K122" s="135"/>
      <c r="L122" s="135"/>
      <c r="M122" s="135"/>
      <c r="N122" s="135"/>
      <c r="O122" s="135"/>
    </row>
    <row r="123" spans="1:15" ht="24" customHeight="1">
      <c r="A123" s="445" t="s">
        <v>600</v>
      </c>
      <c r="B123" s="446" t="s">
        <v>631</v>
      </c>
      <c r="C123" s="150" t="s">
        <v>2</v>
      </c>
      <c r="D123" s="150"/>
      <c r="E123" s="150"/>
      <c r="F123" s="150"/>
      <c r="G123" s="150"/>
      <c r="H123" s="150"/>
      <c r="I123" s="150"/>
      <c r="J123" s="135"/>
      <c r="K123" s="135"/>
      <c r="L123" s="135"/>
      <c r="M123" s="135"/>
      <c r="N123" s="135"/>
      <c r="O123" s="135"/>
    </row>
    <row r="124" spans="1:15" ht="28.5" customHeight="1">
      <c r="A124" s="445"/>
      <c r="B124" s="446"/>
      <c r="C124" s="150" t="s">
        <v>523</v>
      </c>
      <c r="D124" s="150"/>
      <c r="E124" s="150"/>
      <c r="F124" s="150"/>
      <c r="G124" s="150"/>
      <c r="H124" s="150"/>
      <c r="I124" s="150"/>
      <c r="J124" s="135"/>
      <c r="K124" s="135"/>
      <c r="L124" s="135"/>
      <c r="M124" s="135"/>
      <c r="N124" s="135"/>
      <c r="O124" s="135"/>
    </row>
    <row r="125" spans="1:15" ht="26.25" customHeight="1">
      <c r="A125" s="445"/>
      <c r="B125" s="446"/>
      <c r="C125" s="150" t="s">
        <v>524</v>
      </c>
      <c r="D125" s="150"/>
      <c r="E125" s="150"/>
      <c r="F125" s="150"/>
      <c r="G125" s="150"/>
      <c r="H125" s="150"/>
      <c r="I125" s="150"/>
      <c r="J125" s="135"/>
      <c r="K125" s="135"/>
      <c r="L125" s="135"/>
      <c r="M125" s="135"/>
      <c r="N125" s="135"/>
      <c r="O125" s="135"/>
    </row>
    <row r="126" spans="1:15" ht="28.5" customHeight="1">
      <c r="A126" s="445"/>
      <c r="B126" s="446"/>
      <c r="C126" s="150" t="s">
        <v>634</v>
      </c>
      <c r="D126" s="150"/>
      <c r="E126" s="150"/>
      <c r="F126" s="150"/>
      <c r="G126" s="150"/>
      <c r="H126" s="150"/>
      <c r="I126" s="150"/>
      <c r="J126" s="135"/>
      <c r="K126" s="135"/>
      <c r="L126" s="135"/>
      <c r="M126" s="135"/>
      <c r="N126" s="135"/>
      <c r="O126" s="135"/>
    </row>
    <row r="127" spans="1:15" ht="15.75">
      <c r="A127" s="445" t="s">
        <v>601</v>
      </c>
      <c r="B127" s="446" t="s">
        <v>542</v>
      </c>
      <c r="C127" s="150" t="s">
        <v>2</v>
      </c>
      <c r="D127" s="150"/>
      <c r="E127" s="150"/>
      <c r="F127" s="150"/>
      <c r="G127" s="150"/>
      <c r="H127" s="150"/>
      <c r="I127" s="150"/>
      <c r="J127" s="135"/>
      <c r="K127" s="135"/>
      <c r="L127" s="135"/>
      <c r="M127" s="135"/>
      <c r="N127" s="135"/>
      <c r="O127" s="135"/>
    </row>
    <row r="128" spans="1:15" ht="15.75">
      <c r="A128" s="445"/>
      <c r="B128" s="446"/>
      <c r="C128" s="150" t="s">
        <v>523</v>
      </c>
      <c r="D128" s="150"/>
      <c r="E128" s="150"/>
      <c r="F128" s="150"/>
      <c r="G128" s="150"/>
      <c r="H128" s="150"/>
      <c r="I128" s="150"/>
      <c r="J128" s="135"/>
      <c r="K128" s="135"/>
      <c r="L128" s="135"/>
      <c r="M128" s="135"/>
      <c r="N128" s="135"/>
      <c r="O128" s="135"/>
    </row>
    <row r="129" spans="1:15" ht="15.75">
      <c r="A129" s="445"/>
      <c r="B129" s="446"/>
      <c r="C129" s="150" t="s">
        <v>524</v>
      </c>
      <c r="D129" s="150"/>
      <c r="E129" s="150"/>
      <c r="F129" s="150"/>
      <c r="G129" s="150"/>
      <c r="H129" s="150"/>
      <c r="I129" s="150"/>
      <c r="J129" s="135"/>
      <c r="K129" s="135"/>
      <c r="L129" s="135"/>
      <c r="M129" s="135"/>
      <c r="N129" s="135"/>
      <c r="O129" s="135"/>
    </row>
    <row r="130" spans="1:15" ht="18.75">
      <c r="A130" s="445"/>
      <c r="B130" s="446"/>
      <c r="C130" s="150" t="s">
        <v>634</v>
      </c>
      <c r="D130" s="150"/>
      <c r="E130" s="150"/>
      <c r="F130" s="150"/>
      <c r="G130" s="150"/>
      <c r="H130" s="150"/>
      <c r="I130" s="150"/>
      <c r="J130" s="135"/>
      <c r="K130" s="135"/>
      <c r="L130" s="135"/>
      <c r="M130" s="135"/>
      <c r="N130" s="135"/>
      <c r="O130" s="135"/>
    </row>
    <row r="131" spans="1:15" ht="15.75">
      <c r="A131" s="445" t="s">
        <v>602</v>
      </c>
      <c r="B131" s="446" t="s">
        <v>543</v>
      </c>
      <c r="C131" s="150" t="s">
        <v>2</v>
      </c>
      <c r="D131" s="150"/>
      <c r="E131" s="150"/>
      <c r="F131" s="150"/>
      <c r="G131" s="150"/>
      <c r="H131" s="150"/>
      <c r="I131" s="150"/>
      <c r="J131" s="135"/>
      <c r="K131" s="135"/>
      <c r="L131" s="135"/>
      <c r="M131" s="135"/>
      <c r="N131" s="135"/>
      <c r="O131" s="135"/>
    </row>
    <row r="132" spans="1:15" ht="15.75">
      <c r="A132" s="445"/>
      <c r="B132" s="446"/>
      <c r="C132" s="150" t="s">
        <v>523</v>
      </c>
      <c r="D132" s="150"/>
      <c r="E132" s="150"/>
      <c r="F132" s="150"/>
      <c r="G132" s="150"/>
      <c r="H132" s="150"/>
      <c r="I132" s="150"/>
      <c r="J132" s="135"/>
      <c r="K132" s="135"/>
      <c r="L132" s="135"/>
      <c r="M132" s="135"/>
      <c r="N132" s="135"/>
      <c r="O132" s="135"/>
    </row>
    <row r="133" spans="1:15" ht="15.75" customHeight="1">
      <c r="A133" s="445"/>
      <c r="B133" s="446"/>
      <c r="C133" s="150" t="s">
        <v>524</v>
      </c>
      <c r="D133" s="150"/>
      <c r="E133" s="150"/>
      <c r="F133" s="150"/>
      <c r="G133" s="150"/>
      <c r="H133" s="150"/>
      <c r="I133" s="150"/>
      <c r="J133" s="135"/>
      <c r="K133" s="135"/>
      <c r="L133" s="135"/>
      <c r="M133" s="135"/>
      <c r="N133" s="135"/>
      <c r="O133" s="135"/>
    </row>
    <row r="134" spans="1:15" ht="18.75">
      <c r="A134" s="445"/>
      <c r="B134" s="446"/>
      <c r="C134" s="150" t="s">
        <v>634</v>
      </c>
      <c r="D134" s="150"/>
      <c r="E134" s="150"/>
      <c r="F134" s="150"/>
      <c r="G134" s="150"/>
      <c r="H134" s="150"/>
      <c r="I134" s="150"/>
      <c r="J134" s="135"/>
      <c r="K134" s="135"/>
      <c r="L134" s="135"/>
      <c r="M134" s="135"/>
      <c r="N134" s="135"/>
      <c r="O134" s="135"/>
    </row>
    <row r="135" spans="1:15" ht="15.75">
      <c r="A135" s="445" t="s">
        <v>603</v>
      </c>
      <c r="B135" s="446" t="s">
        <v>544</v>
      </c>
      <c r="C135" s="150" t="s">
        <v>2</v>
      </c>
      <c r="D135" s="135"/>
      <c r="E135" s="135"/>
      <c r="F135" s="135"/>
      <c r="G135" s="135"/>
      <c r="H135" s="135"/>
      <c r="I135" s="135"/>
      <c r="J135" s="135"/>
      <c r="K135" s="135"/>
      <c r="L135" s="135"/>
      <c r="M135" s="135"/>
      <c r="N135" s="135"/>
      <c r="O135" s="135"/>
    </row>
    <row r="136" spans="1:15" ht="15.75">
      <c r="A136" s="445"/>
      <c r="B136" s="446"/>
      <c r="C136" s="150" t="s">
        <v>523</v>
      </c>
      <c r="D136" s="135"/>
      <c r="E136" s="135"/>
      <c r="F136" s="135"/>
      <c r="G136" s="135"/>
      <c r="H136" s="135"/>
      <c r="I136" s="135"/>
      <c r="J136" s="135"/>
      <c r="K136" s="135"/>
      <c r="L136" s="135"/>
      <c r="M136" s="135"/>
      <c r="N136" s="135"/>
      <c r="O136" s="135"/>
    </row>
    <row r="137" spans="1:15" ht="28.5" customHeight="1">
      <c r="A137" s="445"/>
      <c r="B137" s="446"/>
      <c r="C137" s="150" t="s">
        <v>524</v>
      </c>
      <c r="D137" s="135"/>
      <c r="E137" s="135"/>
      <c r="F137" s="135"/>
      <c r="G137" s="135"/>
      <c r="H137" s="135"/>
      <c r="I137" s="135"/>
      <c r="J137" s="135"/>
      <c r="K137" s="135"/>
      <c r="L137" s="135"/>
      <c r="M137" s="135"/>
      <c r="N137" s="135"/>
      <c r="O137" s="135"/>
    </row>
    <row r="138" spans="1:15" ht="25.5" customHeight="1">
      <c r="A138" s="445"/>
      <c r="B138" s="446"/>
      <c r="C138" s="150" t="s">
        <v>634</v>
      </c>
      <c r="D138" s="135"/>
      <c r="E138" s="135"/>
      <c r="F138" s="135"/>
      <c r="G138" s="135"/>
      <c r="H138" s="135"/>
      <c r="I138" s="135"/>
      <c r="J138" s="135"/>
      <c r="K138" s="135"/>
      <c r="L138" s="135"/>
      <c r="M138" s="135"/>
      <c r="N138" s="135"/>
      <c r="O138" s="135"/>
    </row>
    <row r="139" spans="1:15" ht="29.25" customHeight="1">
      <c r="A139" s="445" t="s">
        <v>604</v>
      </c>
      <c r="B139" s="446" t="s">
        <v>630</v>
      </c>
      <c r="C139" s="150" t="s">
        <v>2</v>
      </c>
      <c r="D139" s="150"/>
      <c r="E139" s="150"/>
      <c r="F139" s="150"/>
      <c r="G139" s="150"/>
      <c r="H139" s="150"/>
      <c r="I139" s="150"/>
      <c r="J139" s="135"/>
      <c r="K139" s="135"/>
      <c r="L139" s="135"/>
      <c r="M139" s="135"/>
      <c r="N139" s="135"/>
      <c r="O139" s="135"/>
    </row>
    <row r="140" spans="1:15" ht="28.5" customHeight="1">
      <c r="A140" s="445"/>
      <c r="B140" s="446"/>
      <c r="C140" s="150" t="s">
        <v>523</v>
      </c>
      <c r="D140" s="150"/>
      <c r="E140" s="150"/>
      <c r="F140" s="150"/>
      <c r="G140" s="150"/>
      <c r="H140" s="150"/>
      <c r="I140" s="150"/>
      <c r="J140" s="135"/>
      <c r="K140" s="135"/>
      <c r="L140" s="135"/>
      <c r="M140" s="135"/>
      <c r="N140" s="135"/>
      <c r="O140" s="135"/>
    </row>
    <row r="141" spans="1:15" ht="24" customHeight="1">
      <c r="A141" s="445"/>
      <c r="B141" s="446"/>
      <c r="C141" s="150" t="s">
        <v>524</v>
      </c>
      <c r="D141" s="150"/>
      <c r="E141" s="150"/>
      <c r="F141" s="150"/>
      <c r="G141" s="150"/>
      <c r="H141" s="150"/>
      <c r="I141" s="150"/>
      <c r="J141" s="135"/>
      <c r="K141" s="135"/>
      <c r="L141" s="135"/>
      <c r="M141" s="135"/>
      <c r="N141" s="135"/>
      <c r="O141" s="135"/>
    </row>
    <row r="142" spans="1:15" ht="24" customHeight="1">
      <c r="A142" s="445"/>
      <c r="B142" s="446"/>
      <c r="C142" s="150" t="s">
        <v>634</v>
      </c>
      <c r="D142" s="150"/>
      <c r="E142" s="150"/>
      <c r="F142" s="150"/>
      <c r="G142" s="150"/>
      <c r="H142" s="150"/>
      <c r="I142" s="150"/>
      <c r="J142" s="135"/>
      <c r="K142" s="135"/>
      <c r="L142" s="135"/>
      <c r="M142" s="135"/>
      <c r="N142" s="135"/>
      <c r="O142" s="135"/>
    </row>
    <row r="143" spans="1:15" ht="15.75">
      <c r="A143" s="445" t="s">
        <v>605</v>
      </c>
      <c r="B143" s="446" t="s">
        <v>542</v>
      </c>
      <c r="C143" s="150" t="s">
        <v>2</v>
      </c>
      <c r="D143" s="150"/>
      <c r="E143" s="150"/>
      <c r="F143" s="150"/>
      <c r="G143" s="150"/>
      <c r="H143" s="150"/>
      <c r="I143" s="150"/>
      <c r="J143" s="135"/>
      <c r="K143" s="135"/>
      <c r="L143" s="135"/>
      <c r="M143" s="135"/>
      <c r="N143" s="135"/>
      <c r="O143" s="135"/>
    </row>
    <row r="144" spans="1:15" ht="15.75">
      <c r="A144" s="445"/>
      <c r="B144" s="446"/>
      <c r="C144" s="150" t="s">
        <v>523</v>
      </c>
      <c r="D144" s="150"/>
      <c r="E144" s="150"/>
      <c r="F144" s="150"/>
      <c r="G144" s="150"/>
      <c r="H144" s="150"/>
      <c r="I144" s="150"/>
      <c r="J144" s="135"/>
      <c r="K144" s="135"/>
      <c r="L144" s="135"/>
      <c r="M144" s="135"/>
      <c r="N144" s="135"/>
      <c r="O144" s="135"/>
    </row>
    <row r="145" spans="1:15" ht="15.75">
      <c r="A145" s="445"/>
      <c r="B145" s="446"/>
      <c r="C145" s="150" t="s">
        <v>524</v>
      </c>
      <c r="D145" s="150"/>
      <c r="E145" s="150"/>
      <c r="F145" s="150"/>
      <c r="G145" s="150"/>
      <c r="H145" s="150"/>
      <c r="I145" s="150"/>
      <c r="J145" s="135"/>
      <c r="K145" s="135"/>
      <c r="L145" s="135"/>
      <c r="M145" s="135"/>
      <c r="N145" s="135"/>
      <c r="O145" s="135"/>
    </row>
    <row r="146" spans="1:15" ht="18.75">
      <c r="A146" s="445"/>
      <c r="B146" s="446"/>
      <c r="C146" s="150" t="s">
        <v>634</v>
      </c>
      <c r="D146" s="150"/>
      <c r="E146" s="150"/>
      <c r="F146" s="150"/>
      <c r="G146" s="150"/>
      <c r="H146" s="150"/>
      <c r="I146" s="150"/>
      <c r="J146" s="135"/>
      <c r="K146" s="135"/>
      <c r="L146" s="135"/>
      <c r="M146" s="135"/>
      <c r="N146" s="135"/>
      <c r="O146" s="135"/>
    </row>
    <row r="147" spans="1:15" ht="15.75">
      <c r="A147" s="445" t="s">
        <v>606</v>
      </c>
      <c r="B147" s="446" t="s">
        <v>543</v>
      </c>
      <c r="C147" s="150" t="s">
        <v>2</v>
      </c>
      <c r="D147" s="150"/>
      <c r="E147" s="150"/>
      <c r="F147" s="150"/>
      <c r="G147" s="150"/>
      <c r="H147" s="150"/>
      <c r="I147" s="150"/>
      <c r="J147" s="135"/>
      <c r="K147" s="135"/>
      <c r="L147" s="135"/>
      <c r="M147" s="135"/>
      <c r="N147" s="135"/>
      <c r="O147" s="135"/>
    </row>
    <row r="148" spans="1:15" ht="15.75">
      <c r="A148" s="445"/>
      <c r="B148" s="446"/>
      <c r="C148" s="150" t="s">
        <v>523</v>
      </c>
      <c r="D148" s="150"/>
      <c r="E148" s="150"/>
      <c r="F148" s="150"/>
      <c r="G148" s="150"/>
      <c r="H148" s="150"/>
      <c r="I148" s="150"/>
      <c r="J148" s="135"/>
      <c r="K148" s="135"/>
      <c r="L148" s="135"/>
      <c r="M148" s="135"/>
      <c r="N148" s="135"/>
      <c r="O148" s="135"/>
    </row>
    <row r="149" spans="1:15" ht="15.75">
      <c r="A149" s="445"/>
      <c r="B149" s="446"/>
      <c r="C149" s="150" t="s">
        <v>524</v>
      </c>
      <c r="D149" s="150"/>
      <c r="E149" s="150"/>
      <c r="F149" s="150"/>
      <c r="G149" s="150"/>
      <c r="H149" s="150"/>
      <c r="I149" s="150"/>
      <c r="J149" s="135"/>
      <c r="K149" s="135"/>
      <c r="L149" s="135"/>
      <c r="M149" s="135"/>
      <c r="N149" s="135"/>
      <c r="O149" s="135"/>
    </row>
    <row r="150" spans="1:15" ht="18.75">
      <c r="A150" s="445"/>
      <c r="B150" s="446"/>
      <c r="C150" s="150" t="s">
        <v>634</v>
      </c>
      <c r="D150" s="150"/>
      <c r="E150" s="150"/>
      <c r="F150" s="150"/>
      <c r="G150" s="150"/>
      <c r="H150" s="150"/>
      <c r="I150" s="150"/>
      <c r="J150" s="135"/>
      <c r="K150" s="135"/>
      <c r="L150" s="135"/>
      <c r="M150" s="135"/>
      <c r="N150" s="135"/>
      <c r="O150" s="135"/>
    </row>
    <row r="151" spans="1:15" ht="15.75">
      <c r="A151" s="445" t="s">
        <v>627</v>
      </c>
      <c r="B151" s="446" t="s">
        <v>544</v>
      </c>
      <c r="C151" s="150" t="s">
        <v>2</v>
      </c>
      <c r="D151" s="150"/>
      <c r="E151" s="150"/>
      <c r="F151" s="150"/>
      <c r="G151" s="150"/>
      <c r="H151" s="150"/>
      <c r="I151" s="150"/>
      <c r="J151" s="135"/>
      <c r="K151" s="135"/>
      <c r="L151" s="135"/>
      <c r="M151" s="135"/>
      <c r="N151" s="135"/>
      <c r="O151" s="135"/>
    </row>
    <row r="152" spans="1:15" ht="16.5" customHeight="1">
      <c r="A152" s="445"/>
      <c r="B152" s="446"/>
      <c r="C152" s="150" t="s">
        <v>523</v>
      </c>
      <c r="D152" s="150"/>
      <c r="E152" s="150"/>
      <c r="F152" s="150"/>
      <c r="G152" s="150"/>
      <c r="H152" s="150"/>
      <c r="I152" s="150"/>
      <c r="J152" s="135"/>
      <c r="K152" s="135"/>
      <c r="L152" s="135"/>
      <c r="M152" s="135"/>
      <c r="N152" s="135"/>
      <c r="O152" s="135"/>
    </row>
    <row r="153" spans="1:15" ht="16.5" customHeight="1">
      <c r="A153" s="445"/>
      <c r="B153" s="446"/>
      <c r="C153" s="150" t="s">
        <v>524</v>
      </c>
      <c r="D153" s="150"/>
      <c r="E153" s="150"/>
      <c r="F153" s="150"/>
      <c r="G153" s="150"/>
      <c r="H153" s="150"/>
      <c r="I153" s="150"/>
      <c r="J153" s="135"/>
      <c r="K153" s="135"/>
      <c r="L153" s="135"/>
      <c r="M153" s="135"/>
      <c r="N153" s="135"/>
      <c r="O153" s="135"/>
    </row>
    <row r="154" spans="1:15" ht="21.75" customHeight="1">
      <c r="A154" s="445"/>
      <c r="B154" s="446"/>
      <c r="C154" s="150" t="s">
        <v>634</v>
      </c>
      <c r="D154" s="150"/>
      <c r="E154" s="150"/>
      <c r="F154" s="150"/>
      <c r="G154" s="150"/>
      <c r="H154" s="150"/>
      <c r="I154" s="150"/>
      <c r="J154" s="135"/>
      <c r="K154" s="135"/>
      <c r="L154" s="135"/>
      <c r="M154" s="135"/>
      <c r="N154" s="135"/>
      <c r="O154" s="135"/>
    </row>
    <row r="155" spans="1:15" ht="34.5" customHeight="1">
      <c r="A155" s="151" t="s">
        <v>541</v>
      </c>
      <c r="B155" s="150" t="s">
        <v>560</v>
      </c>
      <c r="C155" s="150" t="s">
        <v>614</v>
      </c>
      <c r="D155" s="150" t="s">
        <v>614</v>
      </c>
      <c r="E155" s="150" t="s">
        <v>614</v>
      </c>
      <c r="F155" s="150" t="s">
        <v>614</v>
      </c>
      <c r="G155" s="150" t="s">
        <v>614</v>
      </c>
      <c r="H155" s="150" t="s">
        <v>614</v>
      </c>
      <c r="I155" s="150" t="s">
        <v>614</v>
      </c>
      <c r="J155" s="150" t="s">
        <v>614</v>
      </c>
      <c r="K155" s="150" t="s">
        <v>614</v>
      </c>
      <c r="L155" s="150" t="s">
        <v>614</v>
      </c>
      <c r="M155" s="150" t="s">
        <v>614</v>
      </c>
      <c r="N155" s="150" t="s">
        <v>614</v>
      </c>
      <c r="O155" s="150" t="s">
        <v>614</v>
      </c>
    </row>
    <row r="156" spans="1:15" ht="18.75">
      <c r="A156" s="151" t="s">
        <v>623</v>
      </c>
      <c r="B156" s="150" t="s">
        <v>623</v>
      </c>
      <c r="C156" s="150"/>
      <c r="D156" s="150"/>
      <c r="E156" s="150"/>
      <c r="F156" s="150"/>
      <c r="G156" s="150"/>
      <c r="H156" s="150"/>
      <c r="I156" s="150"/>
      <c r="J156" s="135"/>
      <c r="K156" s="135"/>
      <c r="L156" s="135"/>
      <c r="M156" s="135"/>
      <c r="N156" s="135"/>
      <c r="O156" s="135"/>
    </row>
    <row r="158" ht="18">
      <c r="B158" s="9" t="s">
        <v>652</v>
      </c>
    </row>
    <row r="159" ht="18">
      <c r="B159" s="9" t="s">
        <v>551</v>
      </c>
    </row>
    <row r="160" ht="18">
      <c r="B160" s="9" t="s">
        <v>653</v>
      </c>
    </row>
    <row r="161" ht="18">
      <c r="B161" s="9" t="s">
        <v>636</v>
      </c>
    </row>
    <row r="162" ht="18">
      <c r="B162" s="9" t="s">
        <v>635</v>
      </c>
    </row>
  </sheetData>
  <sheetProtection/>
  <mergeCells count="110">
    <mergeCell ref="A147:A150"/>
    <mergeCell ref="B147:B150"/>
    <mergeCell ref="A151:A154"/>
    <mergeCell ref="B151:B154"/>
    <mergeCell ref="G15:G16"/>
    <mergeCell ref="B15:B16"/>
    <mergeCell ref="C15:C16"/>
    <mergeCell ref="A15:A16"/>
    <mergeCell ref="A42:A43"/>
    <mergeCell ref="B42:B43"/>
    <mergeCell ref="H15:I15"/>
    <mergeCell ref="B24:B25"/>
    <mergeCell ref="A38:A39"/>
    <mergeCell ref="B38:B39"/>
    <mergeCell ref="A40:A41"/>
    <mergeCell ref="B40:B41"/>
    <mergeCell ref="A32:A33"/>
    <mergeCell ref="B32:B33"/>
    <mergeCell ref="A34:A35"/>
    <mergeCell ref="B34:B35"/>
    <mergeCell ref="A36:A37"/>
    <mergeCell ref="B36:B37"/>
    <mergeCell ref="A55:A58"/>
    <mergeCell ref="B55:B58"/>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59:A62"/>
    <mergeCell ref="B59:B62"/>
    <mergeCell ref="A63:A66"/>
    <mergeCell ref="B63:B66"/>
    <mergeCell ref="A44:A45"/>
    <mergeCell ref="B44:B45"/>
    <mergeCell ref="A46:A47"/>
    <mergeCell ref="B46:B47"/>
    <mergeCell ref="A48:A49"/>
    <mergeCell ref="B48:B4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100:A101"/>
    <mergeCell ref="B100:B101"/>
    <mergeCell ref="A102:A103"/>
    <mergeCell ref="B102:B103"/>
    <mergeCell ref="A104:A105"/>
    <mergeCell ref="B104:B105"/>
    <mergeCell ref="A94:A95"/>
    <mergeCell ref="B94:B95"/>
    <mergeCell ref="A96:A97"/>
    <mergeCell ref="B96:B97"/>
    <mergeCell ref="A98:A99"/>
    <mergeCell ref="B98:B99"/>
    <mergeCell ref="A12:O12"/>
    <mergeCell ref="A13:O13"/>
    <mergeCell ref="A135:A138"/>
    <mergeCell ref="B135:B138"/>
    <mergeCell ref="A139:A142"/>
    <mergeCell ref="B139:B142"/>
    <mergeCell ref="A112:A113"/>
    <mergeCell ref="B112:B113"/>
    <mergeCell ref="A114:A115"/>
    <mergeCell ref="B114:B115"/>
    <mergeCell ref="A143:A146"/>
    <mergeCell ref="B143:B146"/>
    <mergeCell ref="A123:A126"/>
    <mergeCell ref="B123:B126"/>
    <mergeCell ref="A127:A130"/>
    <mergeCell ref="B127:B130"/>
    <mergeCell ref="A131:A134"/>
    <mergeCell ref="B131:B134"/>
    <mergeCell ref="A116:A117"/>
    <mergeCell ref="B116:B117"/>
    <mergeCell ref="A106:A107"/>
    <mergeCell ref="B106:B107"/>
    <mergeCell ref="A108:A109"/>
    <mergeCell ref="B108:B109"/>
    <mergeCell ref="A110:A111"/>
    <mergeCell ref="B110:B111"/>
  </mergeCells>
  <printOptions horizontalCentered="1"/>
  <pageMargins left="0.7086614173228347" right="0.7086614173228347" top="0.7480314960629921" bottom="0.7480314960629921" header="0.31496062992125984" footer="0.31496062992125984"/>
  <pageSetup firstPageNumber="3" useFirstPageNumber="1" fitToWidth="2" horizontalDpi="600" verticalDpi="600" orientation="landscape" paperSize="8" scale="6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dimension ref="A1:AG39"/>
  <sheetViews>
    <sheetView zoomScale="85" zoomScaleNormal="85" zoomScaleSheetLayoutView="70" zoomScalePageLayoutView="0" workbookViewId="0" topLeftCell="A1">
      <selection activeCell="B22" sqref="B22"/>
    </sheetView>
  </sheetViews>
  <sheetFormatPr defaultColWidth="16.625" defaultRowHeight="15.75"/>
  <cols>
    <col min="1" max="1" width="12.50390625" style="140" customWidth="1"/>
    <col min="2" max="2" width="25.50390625" style="6" customWidth="1"/>
    <col min="3" max="3" width="20.625" style="6" customWidth="1"/>
    <col min="4" max="4" width="20.375" style="6" customWidth="1"/>
    <col min="5" max="5" width="19.75390625" style="6" customWidth="1"/>
    <col min="6" max="6" width="22.875" style="6" customWidth="1"/>
    <col min="7" max="7" width="19.625" style="6" customWidth="1"/>
    <col min="8" max="8" width="17.375" style="6" customWidth="1"/>
    <col min="9" max="9" width="23.375" style="6" customWidth="1"/>
    <col min="10" max="10" width="12.75390625" style="6" customWidth="1"/>
    <col min="11" max="12" width="17.375" style="6" customWidth="1"/>
    <col min="13" max="13" width="18.50390625" style="6" customWidth="1"/>
    <col min="14" max="14" width="21.50390625" style="6" customWidth="1"/>
    <col min="15" max="15" width="7.75390625" style="6" customWidth="1"/>
    <col min="16" max="16" width="9.00390625" style="6" customWidth="1"/>
    <col min="17" max="17" width="17.75390625" style="6" customWidth="1"/>
    <col min="18" max="18" width="18.375" style="6" customWidth="1"/>
    <col min="19" max="19" width="9.125" style="6" customWidth="1"/>
    <col min="20" max="20" width="9.00390625" style="6" customWidth="1"/>
    <col min="21" max="21" width="22.00390625" style="6" customWidth="1"/>
    <col min="22" max="22" width="22.625" style="6" customWidth="1"/>
    <col min="23" max="23" width="14.875" style="6" customWidth="1"/>
    <col min="24" max="24" width="10.625" style="93" customWidth="1"/>
    <col min="25" max="25" width="9.25390625" style="93" customWidth="1"/>
    <col min="26" max="26" width="11.125" style="93" customWidth="1"/>
    <col min="27" max="27" width="11.875" style="93" customWidth="1"/>
    <col min="28" max="28" width="15.625" style="93" customWidth="1"/>
    <col min="29" max="30" width="15.875" style="93" customWidth="1"/>
    <col min="31" max="31" width="20.75390625" style="93" customWidth="1"/>
    <col min="32" max="32" width="18.375" style="93" customWidth="1"/>
    <col min="33" max="33" width="29.00390625" style="93" customWidth="1"/>
    <col min="34" max="253" width="9.00390625" style="93" customWidth="1"/>
    <col min="254" max="254" width="3.875" style="93" bestFit="1" customWidth="1"/>
    <col min="255" max="255" width="16.00390625" style="93" bestFit="1" customWidth="1"/>
    <col min="256" max="16384" width="16.625" style="93" bestFit="1" customWidth="1"/>
  </cols>
  <sheetData>
    <row r="1" spans="16:30" ht="18.75">
      <c r="P1" s="23"/>
      <c r="AD1" s="23"/>
    </row>
    <row r="2" spans="16:30" ht="18.75">
      <c r="P2" s="13"/>
      <c r="AD2" s="13"/>
    </row>
    <row r="3" spans="16:30" ht="18.75">
      <c r="P3" s="13"/>
      <c r="AD3" s="13"/>
    </row>
    <row r="4" spans="1:30" ht="18.75">
      <c r="A4" s="426"/>
      <c r="B4" s="426"/>
      <c r="C4" s="426"/>
      <c r="D4" s="426"/>
      <c r="E4" s="426"/>
      <c r="F4" s="426"/>
      <c r="G4" s="426"/>
      <c r="H4" s="426"/>
      <c r="I4" s="426"/>
      <c r="J4" s="10"/>
      <c r="K4" s="10"/>
      <c r="L4" s="10"/>
      <c r="M4" s="10"/>
      <c r="N4" s="10"/>
      <c r="O4" s="10"/>
      <c r="P4" s="10"/>
      <c r="AD4" s="13"/>
    </row>
    <row r="5" spans="1:33" ht="39" customHeight="1">
      <c r="A5" s="459" t="s">
        <v>613</v>
      </c>
      <c r="B5" s="459"/>
      <c r="C5" s="459"/>
      <c r="D5" s="459"/>
      <c r="E5" s="459"/>
      <c r="F5" s="459"/>
      <c r="G5" s="459"/>
      <c r="H5" s="459"/>
      <c r="I5" s="459"/>
      <c r="J5" s="100"/>
      <c r="K5" s="100"/>
      <c r="L5" s="100"/>
      <c r="M5" s="100"/>
      <c r="N5" s="100"/>
      <c r="O5" s="100"/>
      <c r="P5" s="100"/>
      <c r="Q5" s="99"/>
      <c r="R5" s="99"/>
      <c r="S5" s="99"/>
      <c r="T5" s="99"/>
      <c r="U5" s="99"/>
      <c r="V5" s="99"/>
      <c r="W5" s="99"/>
      <c r="X5" s="99"/>
      <c r="Y5" s="99"/>
      <c r="Z5" s="99"/>
      <c r="AA5" s="99"/>
      <c r="AB5" s="99"/>
      <c r="AC5" s="99"/>
      <c r="AD5" s="99"/>
      <c r="AE5" s="99"/>
      <c r="AF5" s="99"/>
      <c r="AG5" s="99"/>
    </row>
    <row r="6" spans="1:33" ht="22.5" customHeight="1">
      <c r="A6" s="147"/>
      <c r="B6" s="147"/>
      <c r="C6" s="147"/>
      <c r="D6" s="147"/>
      <c r="E6" s="147"/>
      <c r="F6" s="147"/>
      <c r="G6" s="147"/>
      <c r="H6" s="147"/>
      <c r="I6" s="147"/>
      <c r="J6" s="100"/>
      <c r="K6" s="100"/>
      <c r="L6" s="100"/>
      <c r="M6" s="100"/>
      <c r="N6" s="100"/>
      <c r="O6" s="100"/>
      <c r="P6" s="100"/>
      <c r="Q6" s="99"/>
      <c r="R6" s="99"/>
      <c r="S6" s="99"/>
      <c r="T6" s="99"/>
      <c r="U6" s="99"/>
      <c r="V6" s="99"/>
      <c r="W6" s="99"/>
      <c r="X6" s="99"/>
      <c r="Y6" s="99"/>
      <c r="Z6" s="99"/>
      <c r="AA6" s="99"/>
      <c r="AB6" s="99"/>
      <c r="AC6" s="99"/>
      <c r="AD6" s="99"/>
      <c r="AE6" s="99"/>
      <c r="AF6" s="99"/>
      <c r="AG6" s="99"/>
    </row>
    <row r="7" spans="1:33" ht="15.75">
      <c r="A7" s="327" t="s">
        <v>163</v>
      </c>
      <c r="B7" s="327"/>
      <c r="C7" s="327"/>
      <c r="D7" s="327"/>
      <c r="E7" s="327"/>
      <c r="F7" s="327"/>
      <c r="G7" s="327"/>
      <c r="H7" s="327"/>
      <c r="I7" s="327"/>
      <c r="J7" s="41"/>
      <c r="K7" s="41"/>
      <c r="L7" s="41"/>
      <c r="M7" s="41"/>
      <c r="N7" s="41"/>
      <c r="O7" s="41"/>
      <c r="P7" s="41"/>
      <c r="Q7" s="87"/>
      <c r="R7" s="87"/>
      <c r="S7" s="87"/>
      <c r="T7" s="87"/>
      <c r="U7" s="87"/>
      <c r="V7" s="87"/>
      <c r="W7" s="87"/>
      <c r="X7" s="87"/>
      <c r="Y7" s="87"/>
      <c r="Z7" s="87"/>
      <c r="AA7" s="87"/>
      <c r="AB7" s="87"/>
      <c r="AC7" s="87"/>
      <c r="AD7" s="87"/>
      <c r="AE7" s="87"/>
      <c r="AF7" s="87"/>
      <c r="AG7" s="87"/>
    </row>
    <row r="8" spans="1:33" ht="15.75">
      <c r="A8" s="460" t="s">
        <v>295</v>
      </c>
      <c r="B8" s="460"/>
      <c r="C8" s="460"/>
      <c r="D8" s="460"/>
      <c r="E8" s="460"/>
      <c r="F8" s="460"/>
      <c r="G8" s="460"/>
      <c r="H8" s="460"/>
      <c r="I8" s="460"/>
      <c r="J8" s="83"/>
      <c r="K8" s="83"/>
      <c r="L8" s="83"/>
      <c r="M8" s="83"/>
      <c r="N8" s="83"/>
      <c r="O8" s="83"/>
      <c r="P8" s="83"/>
      <c r="Q8" s="83"/>
      <c r="R8" s="83"/>
      <c r="S8" s="83"/>
      <c r="T8" s="83"/>
      <c r="U8" s="83"/>
      <c r="V8" s="83"/>
      <c r="W8" s="83"/>
      <c r="X8" s="83"/>
      <c r="Y8" s="83"/>
      <c r="Z8" s="83"/>
      <c r="AA8" s="83"/>
      <c r="AB8" s="83"/>
      <c r="AC8" s="83"/>
      <c r="AD8" s="83"/>
      <c r="AE8" s="83"/>
      <c r="AF8" s="83"/>
      <c r="AG8" s="83"/>
    </row>
    <row r="9" spans="1:33" ht="15">
      <c r="A9" s="418"/>
      <c r="B9" s="418"/>
      <c r="C9" s="418"/>
      <c r="D9" s="418"/>
      <c r="E9" s="418"/>
      <c r="F9" s="418"/>
      <c r="G9" s="418"/>
      <c r="H9" s="418"/>
      <c r="I9" s="418"/>
      <c r="J9" s="100"/>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ht="18" customHeight="1">
      <c r="A10" s="336" t="s">
        <v>56</v>
      </c>
      <c r="B10" s="336"/>
      <c r="C10" s="336"/>
      <c r="D10" s="336"/>
      <c r="E10" s="336"/>
      <c r="F10" s="336"/>
      <c r="G10" s="336"/>
      <c r="H10" s="336"/>
      <c r="I10" s="336"/>
      <c r="J10" s="16"/>
      <c r="K10" s="16"/>
      <c r="L10" s="16"/>
      <c r="M10" s="16"/>
      <c r="N10" s="16"/>
      <c r="O10" s="16"/>
      <c r="P10" s="16"/>
      <c r="Q10" s="10"/>
      <c r="R10" s="10"/>
      <c r="S10" s="10"/>
      <c r="T10" s="10"/>
      <c r="U10" s="10"/>
      <c r="V10" s="10"/>
      <c r="W10" s="10"/>
      <c r="X10" s="10"/>
      <c r="Y10" s="10"/>
      <c r="Z10" s="10"/>
      <c r="AA10" s="10"/>
      <c r="AB10" s="10"/>
      <c r="AC10" s="10"/>
      <c r="AD10" s="10"/>
      <c r="AE10" s="10"/>
      <c r="AF10" s="10"/>
      <c r="AG10" s="10"/>
    </row>
    <row r="11" spans="1:33" ht="15">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row>
    <row r="12" spans="1:9" ht="33" customHeight="1">
      <c r="A12" s="445" t="s">
        <v>492</v>
      </c>
      <c r="B12" s="450" t="s">
        <v>525</v>
      </c>
      <c r="C12" s="450" t="s">
        <v>637</v>
      </c>
      <c r="D12" s="450"/>
      <c r="E12" s="450"/>
      <c r="F12" s="450" t="s">
        <v>638</v>
      </c>
      <c r="G12" s="450" t="s">
        <v>559</v>
      </c>
      <c r="H12" s="454" t="s">
        <v>555</v>
      </c>
      <c r="I12" s="454" t="s">
        <v>645</v>
      </c>
    </row>
    <row r="13" spans="1:18" ht="47.25" customHeight="1">
      <c r="A13" s="445"/>
      <c r="B13" s="450"/>
      <c r="C13" s="139" t="s">
        <v>620</v>
      </c>
      <c r="D13" s="139" t="s">
        <v>621</v>
      </c>
      <c r="E13" s="139" t="s">
        <v>622</v>
      </c>
      <c r="F13" s="450"/>
      <c r="G13" s="450"/>
      <c r="H13" s="455"/>
      <c r="I13" s="455"/>
      <c r="R13" s="9"/>
    </row>
    <row r="14" spans="1:9" ht="15.75">
      <c r="A14" s="141">
        <v>1</v>
      </c>
      <c r="B14" s="136">
        <v>2</v>
      </c>
      <c r="C14" s="136">
        <v>3</v>
      </c>
      <c r="D14" s="136">
        <v>4</v>
      </c>
      <c r="E14" s="136">
        <v>5</v>
      </c>
      <c r="F14" s="136">
        <v>6</v>
      </c>
      <c r="G14" s="136">
        <v>7</v>
      </c>
      <c r="H14" s="136">
        <v>8</v>
      </c>
      <c r="I14" s="136">
        <v>9</v>
      </c>
    </row>
    <row r="15" spans="1:9" ht="31.5">
      <c r="A15" s="141" t="s">
        <v>530</v>
      </c>
      <c r="B15" s="136" t="s">
        <v>560</v>
      </c>
      <c r="C15" s="139" t="s">
        <v>618</v>
      </c>
      <c r="D15" s="139" t="s">
        <v>614</v>
      </c>
      <c r="E15" s="139" t="s">
        <v>614</v>
      </c>
      <c r="F15" s="139" t="s">
        <v>614</v>
      </c>
      <c r="G15" s="139" t="s">
        <v>614</v>
      </c>
      <c r="H15" s="139" t="s">
        <v>614</v>
      </c>
      <c r="I15" s="139" t="s">
        <v>614</v>
      </c>
    </row>
    <row r="16" spans="1:9" ht="158.25" customHeight="1">
      <c r="A16" s="141" t="s">
        <v>531</v>
      </c>
      <c r="B16" s="152" t="s">
        <v>643</v>
      </c>
      <c r="C16" s="136"/>
      <c r="D16" s="136"/>
      <c r="E16" s="136"/>
      <c r="F16" s="139" t="s">
        <v>617</v>
      </c>
      <c r="G16" s="139" t="s">
        <v>614</v>
      </c>
      <c r="H16" s="139" t="s">
        <v>614</v>
      </c>
      <c r="I16" s="136"/>
    </row>
    <row r="17" spans="1:9" ht="47.25">
      <c r="A17" s="141" t="s">
        <v>533</v>
      </c>
      <c r="B17" s="136" t="s">
        <v>607</v>
      </c>
      <c r="C17" s="136"/>
      <c r="D17" s="136"/>
      <c r="E17" s="136"/>
      <c r="F17" s="136" t="s">
        <v>556</v>
      </c>
      <c r="G17" s="136" t="s">
        <v>552</v>
      </c>
      <c r="H17" s="136"/>
      <c r="I17" s="136" t="s">
        <v>612</v>
      </c>
    </row>
    <row r="18" spans="1:9" ht="47.25">
      <c r="A18" s="141" t="s">
        <v>534</v>
      </c>
      <c r="B18" s="136" t="s">
        <v>608</v>
      </c>
      <c r="C18" s="136"/>
      <c r="D18" s="136"/>
      <c r="E18" s="136"/>
      <c r="F18" s="136" t="s">
        <v>556</v>
      </c>
      <c r="G18" s="136" t="s">
        <v>553</v>
      </c>
      <c r="H18" s="136"/>
      <c r="I18" s="136" t="s">
        <v>612</v>
      </c>
    </row>
    <row r="19" spans="1:9" ht="78.75">
      <c r="A19" s="141" t="s">
        <v>535</v>
      </c>
      <c r="B19" s="136" t="s">
        <v>609</v>
      </c>
      <c r="C19" s="136"/>
      <c r="D19" s="136"/>
      <c r="E19" s="136"/>
      <c r="F19" s="136" t="s">
        <v>556</v>
      </c>
      <c r="G19" s="136" t="s">
        <v>554</v>
      </c>
      <c r="H19" s="136"/>
      <c r="I19" s="136" t="s">
        <v>612</v>
      </c>
    </row>
    <row r="20" spans="1:9" ht="173.25">
      <c r="A20" s="141" t="s">
        <v>536</v>
      </c>
      <c r="B20" s="136" t="s">
        <v>610</v>
      </c>
      <c r="C20" s="136"/>
      <c r="D20" s="136"/>
      <c r="E20" s="136"/>
      <c r="F20" s="136" t="s">
        <v>556</v>
      </c>
      <c r="G20" s="136" t="s">
        <v>554</v>
      </c>
      <c r="H20" s="136"/>
      <c r="I20" s="139" t="s">
        <v>612</v>
      </c>
    </row>
    <row r="21" spans="1:9" ht="94.5">
      <c r="A21" s="141" t="s">
        <v>577</v>
      </c>
      <c r="B21" s="136" t="s">
        <v>611</v>
      </c>
      <c r="C21" s="136"/>
      <c r="D21" s="136"/>
      <c r="E21" s="136"/>
      <c r="F21" s="136" t="s">
        <v>556</v>
      </c>
      <c r="G21" s="136" t="s">
        <v>554</v>
      </c>
      <c r="H21" s="136"/>
      <c r="I21" s="136" t="s">
        <v>612</v>
      </c>
    </row>
    <row r="22" spans="1:9" ht="160.5">
      <c r="A22" s="141" t="s">
        <v>532</v>
      </c>
      <c r="B22" s="153" t="s">
        <v>665</v>
      </c>
      <c r="C22" s="136"/>
      <c r="D22" s="136"/>
      <c r="E22" s="136"/>
      <c r="F22" s="136" t="s">
        <v>556</v>
      </c>
      <c r="G22" s="139" t="s">
        <v>614</v>
      </c>
      <c r="H22" s="139" t="s">
        <v>614</v>
      </c>
      <c r="I22" s="136"/>
    </row>
    <row r="23" spans="1:9" ht="47.25">
      <c r="A23" s="141" t="s">
        <v>537</v>
      </c>
      <c r="B23" s="136" t="s">
        <v>607</v>
      </c>
      <c r="C23" s="136"/>
      <c r="D23" s="136"/>
      <c r="E23" s="136"/>
      <c r="F23" s="136" t="s">
        <v>556</v>
      </c>
      <c r="G23" s="136" t="s">
        <v>552</v>
      </c>
      <c r="H23" s="136"/>
      <c r="I23" s="136" t="s">
        <v>612</v>
      </c>
    </row>
    <row r="24" spans="1:9" ht="47.25">
      <c r="A24" s="141" t="s">
        <v>538</v>
      </c>
      <c r="B24" s="136" t="s">
        <v>608</v>
      </c>
      <c r="C24" s="136"/>
      <c r="D24" s="136"/>
      <c r="E24" s="136"/>
      <c r="F24" s="136" t="s">
        <v>556</v>
      </c>
      <c r="G24" s="136" t="s">
        <v>553</v>
      </c>
      <c r="H24" s="136"/>
      <c r="I24" s="136" t="s">
        <v>612</v>
      </c>
    </row>
    <row r="25" spans="1:9" ht="78.75">
      <c r="A25" s="141" t="s">
        <v>539</v>
      </c>
      <c r="B25" s="136" t="s">
        <v>609</v>
      </c>
      <c r="C25" s="136"/>
      <c r="D25" s="136"/>
      <c r="E25" s="136"/>
      <c r="F25" s="136" t="s">
        <v>556</v>
      </c>
      <c r="G25" s="136" t="s">
        <v>554</v>
      </c>
      <c r="H25" s="136"/>
      <c r="I25" s="136" t="s">
        <v>612</v>
      </c>
    </row>
    <row r="26" spans="1:9" ht="173.25">
      <c r="A26" s="141" t="s">
        <v>540</v>
      </c>
      <c r="B26" s="136" t="s">
        <v>610</v>
      </c>
      <c r="C26" s="136"/>
      <c r="D26" s="136"/>
      <c r="E26" s="136"/>
      <c r="F26" s="136" t="s">
        <v>556</v>
      </c>
      <c r="G26" s="136" t="s">
        <v>554</v>
      </c>
      <c r="H26" s="136"/>
      <c r="I26" s="136" t="s">
        <v>612</v>
      </c>
    </row>
    <row r="27" spans="1:9" ht="94.5">
      <c r="A27" s="141" t="s">
        <v>600</v>
      </c>
      <c r="B27" s="136" t="s">
        <v>611</v>
      </c>
      <c r="C27" s="136"/>
      <c r="D27" s="136"/>
      <c r="E27" s="136"/>
      <c r="F27" s="136" t="s">
        <v>556</v>
      </c>
      <c r="G27" s="136" t="s">
        <v>554</v>
      </c>
      <c r="H27" s="136"/>
      <c r="I27" s="136" t="s">
        <v>612</v>
      </c>
    </row>
    <row r="28" spans="1:9" ht="31.5">
      <c r="A28" s="141" t="s">
        <v>541</v>
      </c>
      <c r="B28" s="136" t="s">
        <v>560</v>
      </c>
      <c r="C28" s="138" t="s">
        <v>614</v>
      </c>
      <c r="D28" s="138" t="s">
        <v>614</v>
      </c>
      <c r="E28" s="138" t="s">
        <v>614</v>
      </c>
      <c r="F28" s="138" t="s">
        <v>614</v>
      </c>
      <c r="G28" s="138" t="s">
        <v>614</v>
      </c>
      <c r="H28" s="138" t="s">
        <v>614</v>
      </c>
      <c r="I28" s="138" t="s">
        <v>614</v>
      </c>
    </row>
    <row r="29" spans="1:9" ht="18">
      <c r="A29" s="148" t="s">
        <v>625</v>
      </c>
      <c r="B29" s="138" t="s">
        <v>625</v>
      </c>
      <c r="C29" s="58"/>
      <c r="D29" s="58"/>
      <c r="E29" s="58"/>
      <c r="F29" s="58"/>
      <c r="G29" s="58"/>
      <c r="H29" s="58"/>
      <c r="I29" s="58"/>
    </row>
    <row r="31" spans="1:2" ht="18">
      <c r="A31" s="143"/>
      <c r="B31" s="9" t="s">
        <v>654</v>
      </c>
    </row>
    <row r="32" spans="1:9" ht="51.75" customHeight="1">
      <c r="A32" s="143"/>
      <c r="B32" s="458" t="s">
        <v>655</v>
      </c>
      <c r="C32" s="458"/>
      <c r="D32" s="458"/>
      <c r="E32" s="458"/>
      <c r="F32" s="458"/>
      <c r="G32" s="458"/>
      <c r="H32" s="458"/>
      <c r="I32" s="458"/>
    </row>
    <row r="33" spans="1:2" ht="18">
      <c r="A33" s="143"/>
      <c r="B33" s="9" t="s">
        <v>653</v>
      </c>
    </row>
    <row r="34" ht="18">
      <c r="B34" s="9" t="s">
        <v>656</v>
      </c>
    </row>
    <row r="35" ht="18">
      <c r="B35" s="9" t="s">
        <v>657</v>
      </c>
    </row>
    <row r="36" spans="2:9" ht="52.5" customHeight="1">
      <c r="B36" s="458" t="s">
        <v>619</v>
      </c>
      <c r="C36" s="458"/>
      <c r="D36" s="458"/>
      <c r="E36" s="458"/>
      <c r="F36" s="458"/>
      <c r="G36" s="458"/>
      <c r="H36" s="458"/>
      <c r="I36" s="458"/>
    </row>
    <row r="37" ht="18">
      <c r="B37" s="9" t="s">
        <v>624</v>
      </c>
    </row>
    <row r="39" ht="15">
      <c r="B39" s="9"/>
    </row>
  </sheetData>
  <sheetProtection/>
  <mergeCells count="15">
    <mergeCell ref="A4:I4"/>
    <mergeCell ref="A5:I5"/>
    <mergeCell ref="A7:I7"/>
    <mergeCell ref="A8:I8"/>
    <mergeCell ref="A9:I9"/>
    <mergeCell ref="B32:I32"/>
    <mergeCell ref="B36:I36"/>
    <mergeCell ref="H12:H13"/>
    <mergeCell ref="I12:I13"/>
    <mergeCell ref="A10:I10"/>
    <mergeCell ref="A12:A13"/>
    <mergeCell ref="B12:B13"/>
    <mergeCell ref="C12:E12"/>
    <mergeCell ref="F12:F13"/>
    <mergeCell ref="G12:G13"/>
  </mergeCells>
  <printOptions horizontalCentered="1"/>
  <pageMargins left="0.7086614173228347" right="0.7086614173228347" top="0.7480314960629921" bottom="0.7480314960629921" header="0.31496062992125984" footer="0.31496062992125984"/>
  <pageSetup firstPageNumber="7" useFirstPageNumber="1" fitToWidth="2" horizontalDpi="600" verticalDpi="600" orientation="landscape" paperSize="8" scale="65"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AT57"/>
  <sheetViews>
    <sheetView zoomScale="40" zoomScaleNormal="40" zoomScaleSheetLayoutView="50" zoomScalePageLayoutView="0" workbookViewId="0" topLeftCell="A1">
      <selection activeCell="AE1" sqref="A1:AE57"/>
    </sheetView>
  </sheetViews>
  <sheetFormatPr defaultColWidth="9.00390625" defaultRowHeight="15.75"/>
  <cols>
    <col min="1" max="1" width="10.00390625" style="30" customWidth="1"/>
    <col min="2" max="2" width="59.375" style="30" customWidth="1"/>
    <col min="3" max="3" width="18.50390625" style="30" customWidth="1"/>
    <col min="4" max="4" width="20.50390625" style="290" customWidth="1"/>
    <col min="5" max="5" width="15.875" style="30" customWidth="1"/>
    <col min="6" max="7" width="16.125" style="30" customWidth="1"/>
    <col min="8" max="8" width="24.25390625" style="30" customWidth="1"/>
    <col min="9" max="9" width="24.00390625" style="30" customWidth="1"/>
    <col min="10" max="13" width="19.875" style="30" customWidth="1"/>
    <col min="14" max="14" width="24.50390625" style="30" customWidth="1"/>
    <col min="15" max="16" width="19.875" style="30" customWidth="1"/>
    <col min="17" max="19" width="20.50390625" style="6" customWidth="1"/>
    <col min="20" max="20" width="19.75390625" style="5" customWidth="1"/>
    <col min="21" max="21" width="10.00390625" style="5" customWidth="1"/>
    <col min="22" max="22" width="9.00390625" style="5" customWidth="1"/>
    <col min="23" max="23" width="17.00390625" style="5" customWidth="1"/>
    <col min="24" max="24" width="17.75390625" style="5" customWidth="1"/>
    <col min="25" max="25" width="8.75390625" style="30" customWidth="1"/>
    <col min="26" max="26" width="8.375" style="30" customWidth="1"/>
    <col min="27" max="27" width="9.00390625" style="30" customWidth="1"/>
    <col min="28" max="28" width="14.625" style="30" customWidth="1"/>
    <col min="29" max="29" width="22.125" style="290" customWidth="1"/>
    <col min="30" max="30" width="15.50390625" style="30" customWidth="1"/>
    <col min="31" max="31" width="14.25390625" style="30" customWidth="1"/>
    <col min="32" max="16384" width="9.00390625" style="30" customWidth="1"/>
  </cols>
  <sheetData>
    <row r="1" spans="1:31" s="26" customFormat="1" ht="18.75" customHeight="1">
      <c r="A1" s="25"/>
      <c r="D1" s="291"/>
      <c r="Q1" s="6"/>
      <c r="R1" s="6"/>
      <c r="S1" s="6"/>
      <c r="T1" s="5"/>
      <c r="U1" s="5"/>
      <c r="V1" s="5"/>
      <c r="W1" s="5"/>
      <c r="AC1" s="291"/>
      <c r="AE1" s="23" t="s">
        <v>337</v>
      </c>
    </row>
    <row r="2" spans="1:31" s="26" customFormat="1" ht="18.75" customHeight="1">
      <c r="A2" s="25"/>
      <c r="D2" s="291"/>
      <c r="Q2" s="6"/>
      <c r="R2" s="6"/>
      <c r="S2" s="6"/>
      <c r="T2" s="5"/>
      <c r="U2" s="5"/>
      <c r="V2" s="5"/>
      <c r="W2" s="5"/>
      <c r="AC2" s="291"/>
      <c r="AE2" s="13" t="s">
        <v>1</v>
      </c>
    </row>
    <row r="3" spans="1:31" s="26" customFormat="1" ht="18.75">
      <c r="A3" s="27"/>
      <c r="D3" s="291"/>
      <c r="Q3" s="6"/>
      <c r="R3" s="6"/>
      <c r="S3" s="6"/>
      <c r="T3" s="5"/>
      <c r="U3" s="5"/>
      <c r="V3" s="5"/>
      <c r="W3" s="5"/>
      <c r="AC3" s="291"/>
      <c r="AE3" s="13" t="s">
        <v>800</v>
      </c>
    </row>
    <row r="4" spans="1:31" s="26" customFormat="1" ht="16.5">
      <c r="A4" s="426" t="s">
        <v>383</v>
      </c>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row>
    <row r="5" spans="1:29" s="26" customFormat="1" ht="15.75">
      <c r="A5" s="472"/>
      <c r="B5" s="472"/>
      <c r="C5" s="472"/>
      <c r="D5" s="472"/>
      <c r="E5" s="472"/>
      <c r="F5" s="472"/>
      <c r="G5" s="472"/>
      <c r="H5" s="472"/>
      <c r="I5" s="472"/>
      <c r="J5" s="472"/>
      <c r="K5" s="472"/>
      <c r="L5" s="472"/>
      <c r="M5" s="472"/>
      <c r="N5" s="472"/>
      <c r="O5" s="97"/>
      <c r="P5" s="97"/>
      <c r="Q5" s="97"/>
      <c r="R5" s="97"/>
      <c r="S5" s="97"/>
      <c r="T5" s="97"/>
      <c r="U5" s="97"/>
      <c r="V5" s="97"/>
      <c r="W5" s="97"/>
      <c r="X5" s="97"/>
      <c r="Y5" s="97"/>
      <c r="Z5" s="97"/>
      <c r="AA5" s="97"/>
      <c r="AB5" s="97"/>
      <c r="AC5" s="292"/>
    </row>
    <row r="6" spans="1:34" s="26" customFormat="1" ht="15.75">
      <c r="A6" s="327" t="s">
        <v>668</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87"/>
      <c r="AG6" s="87"/>
      <c r="AH6" s="87"/>
    </row>
    <row r="7" spans="1:34" s="26" customFormat="1" ht="15.75">
      <c r="A7" s="335" t="s">
        <v>295</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83"/>
      <c r="AG7" s="83"/>
      <c r="AH7" s="83"/>
    </row>
    <row r="8" spans="1:29" s="26" customFormat="1" ht="15.75">
      <c r="A8" s="464"/>
      <c r="B8" s="464"/>
      <c r="C8" s="464"/>
      <c r="D8" s="464"/>
      <c r="E8" s="464"/>
      <c r="F8" s="464"/>
      <c r="G8" s="464"/>
      <c r="H8" s="464"/>
      <c r="I8" s="464"/>
      <c r="J8" s="464"/>
      <c r="K8" s="464"/>
      <c r="L8" s="464"/>
      <c r="M8" s="464"/>
      <c r="N8" s="464"/>
      <c r="O8" s="81"/>
      <c r="P8" s="81"/>
      <c r="Q8" s="81"/>
      <c r="R8" s="81"/>
      <c r="S8" s="81"/>
      <c r="T8" s="81"/>
      <c r="U8" s="81"/>
      <c r="V8" s="81"/>
      <c r="W8" s="81"/>
      <c r="X8" s="81"/>
      <c r="Y8" s="81"/>
      <c r="Z8" s="81"/>
      <c r="AA8" s="81"/>
      <c r="AB8" s="81"/>
      <c r="AC8" s="293"/>
    </row>
    <row r="9" spans="1:34" s="28" customFormat="1" ht="15.75" customHeight="1">
      <c r="A9" s="387" t="s">
        <v>799</v>
      </c>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10"/>
      <c r="AG9" s="10"/>
      <c r="AH9" s="10"/>
    </row>
    <row r="10" spans="1:29" s="26" customFormat="1" ht="18.75">
      <c r="A10" s="467"/>
      <c r="B10" s="467"/>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row>
    <row r="11" spans="1:31" s="26" customFormat="1" ht="69.75" customHeight="1">
      <c r="A11" s="326" t="s">
        <v>164</v>
      </c>
      <c r="B11" s="326" t="s">
        <v>31</v>
      </c>
      <c r="C11" s="326" t="s">
        <v>32</v>
      </c>
      <c r="D11" s="465" t="s">
        <v>99</v>
      </c>
      <c r="E11" s="461" t="s">
        <v>138</v>
      </c>
      <c r="F11" s="461" t="s">
        <v>133</v>
      </c>
      <c r="G11" s="461" t="s">
        <v>309</v>
      </c>
      <c r="H11" s="326" t="s">
        <v>80</v>
      </c>
      <c r="I11" s="326"/>
      <c r="J11" s="326"/>
      <c r="K11" s="326"/>
      <c r="L11" s="326" t="s">
        <v>79</v>
      </c>
      <c r="M11" s="326"/>
      <c r="N11" s="423" t="s">
        <v>50</v>
      </c>
      <c r="O11" s="423" t="s">
        <v>49</v>
      </c>
      <c r="P11" s="420" t="s">
        <v>648</v>
      </c>
      <c r="Q11" s="425" t="s">
        <v>311</v>
      </c>
      <c r="R11" s="425"/>
      <c r="S11" s="430" t="s">
        <v>140</v>
      </c>
      <c r="T11" s="430" t="s">
        <v>136</v>
      </c>
      <c r="U11" s="433" t="s">
        <v>132</v>
      </c>
      <c r="V11" s="433"/>
      <c r="W11" s="433"/>
      <c r="X11" s="433"/>
      <c r="Y11" s="433"/>
      <c r="Z11" s="433"/>
      <c r="AA11" s="468" t="s">
        <v>312</v>
      </c>
      <c r="AB11" s="469"/>
      <c r="AC11" s="466" t="s">
        <v>137</v>
      </c>
      <c r="AD11" s="326" t="s">
        <v>314</v>
      </c>
      <c r="AE11" s="326"/>
    </row>
    <row r="12" spans="1:31" s="24" customFormat="1" ht="56.25" customHeight="1">
      <c r="A12" s="326"/>
      <c r="B12" s="326"/>
      <c r="C12" s="326"/>
      <c r="D12" s="465"/>
      <c r="E12" s="462"/>
      <c r="F12" s="462"/>
      <c r="G12" s="462"/>
      <c r="H12" s="326" t="s">
        <v>128</v>
      </c>
      <c r="I12" s="326" t="s">
        <v>129</v>
      </c>
      <c r="J12" s="326" t="s">
        <v>130</v>
      </c>
      <c r="K12" s="461" t="s">
        <v>131</v>
      </c>
      <c r="L12" s="326"/>
      <c r="M12" s="326"/>
      <c r="N12" s="423"/>
      <c r="O12" s="423"/>
      <c r="P12" s="421"/>
      <c r="Q12" s="425"/>
      <c r="R12" s="425"/>
      <c r="S12" s="431"/>
      <c r="T12" s="431"/>
      <c r="U12" s="434" t="s">
        <v>662</v>
      </c>
      <c r="V12" s="434"/>
      <c r="W12" s="424" t="s">
        <v>663</v>
      </c>
      <c r="X12" s="424"/>
      <c r="Y12" s="438" t="s">
        <v>102</v>
      </c>
      <c r="Z12" s="440"/>
      <c r="AA12" s="470"/>
      <c r="AB12" s="471"/>
      <c r="AC12" s="466"/>
      <c r="AD12" s="326"/>
      <c r="AE12" s="326"/>
    </row>
    <row r="13" spans="1:31" s="24" customFormat="1" ht="201.75" customHeight="1">
      <c r="A13" s="326"/>
      <c r="B13" s="326"/>
      <c r="C13" s="326"/>
      <c r="D13" s="465"/>
      <c r="E13" s="463"/>
      <c r="F13" s="463"/>
      <c r="G13" s="463"/>
      <c r="H13" s="326"/>
      <c r="I13" s="326"/>
      <c r="J13" s="326"/>
      <c r="K13" s="463"/>
      <c r="L13" s="107" t="s">
        <v>78</v>
      </c>
      <c r="M13" s="67" t="s">
        <v>48</v>
      </c>
      <c r="N13" s="423"/>
      <c r="O13" s="423"/>
      <c r="P13" s="422"/>
      <c r="Q13" s="111" t="s">
        <v>2</v>
      </c>
      <c r="R13" s="111" t="s">
        <v>310</v>
      </c>
      <c r="S13" s="432"/>
      <c r="T13" s="432"/>
      <c r="U13" s="66" t="s">
        <v>38</v>
      </c>
      <c r="V13" s="66" t="s">
        <v>39</v>
      </c>
      <c r="W13" s="66" t="s">
        <v>38</v>
      </c>
      <c r="X13" s="66" t="s">
        <v>39</v>
      </c>
      <c r="Y13" s="107" t="s">
        <v>38</v>
      </c>
      <c r="Z13" s="37" t="s">
        <v>39</v>
      </c>
      <c r="AA13" s="107" t="s">
        <v>38</v>
      </c>
      <c r="AB13" s="37" t="s">
        <v>39</v>
      </c>
      <c r="AC13" s="466"/>
      <c r="AD13" s="117" t="s">
        <v>313</v>
      </c>
      <c r="AE13" s="67" t="s">
        <v>139</v>
      </c>
    </row>
    <row r="14" spans="1:31" s="29" customFormat="1" ht="15.75">
      <c r="A14" s="118">
        <v>1</v>
      </c>
      <c r="B14" s="118">
        <v>2</v>
      </c>
      <c r="C14" s="118">
        <v>3</v>
      </c>
      <c r="D14" s="285">
        <v>4</v>
      </c>
      <c r="E14" s="118">
        <v>5</v>
      </c>
      <c r="F14" s="118">
        <v>6</v>
      </c>
      <c r="G14" s="118">
        <v>7</v>
      </c>
      <c r="H14" s="118">
        <v>8</v>
      </c>
      <c r="I14" s="118">
        <v>9</v>
      </c>
      <c r="J14" s="118">
        <v>10</v>
      </c>
      <c r="K14" s="118">
        <v>11</v>
      </c>
      <c r="L14" s="118">
        <v>12</v>
      </c>
      <c r="M14" s="118">
        <v>13</v>
      </c>
      <c r="N14" s="118">
        <v>14</v>
      </c>
      <c r="O14" s="118">
        <v>15</v>
      </c>
      <c r="P14" s="118">
        <v>16</v>
      </c>
      <c r="Q14" s="118">
        <v>17</v>
      </c>
      <c r="R14" s="118">
        <v>18</v>
      </c>
      <c r="S14" s="118">
        <v>19</v>
      </c>
      <c r="T14" s="118">
        <v>20</v>
      </c>
      <c r="U14" s="118">
        <v>21</v>
      </c>
      <c r="V14" s="118">
        <v>22</v>
      </c>
      <c r="W14" s="118">
        <v>23</v>
      </c>
      <c r="X14" s="118">
        <v>24</v>
      </c>
      <c r="Y14" s="118">
        <v>25</v>
      </c>
      <c r="Z14" s="118">
        <v>26</v>
      </c>
      <c r="AA14" s="118">
        <v>27</v>
      </c>
      <c r="AB14" s="118">
        <v>28</v>
      </c>
      <c r="AC14" s="285">
        <v>29</v>
      </c>
      <c r="AD14" s="118">
        <v>30</v>
      </c>
      <c r="AE14" s="118">
        <v>31</v>
      </c>
    </row>
    <row r="15" spans="1:31" ht="15.75">
      <c r="A15" s="155"/>
      <c r="B15" s="154" t="s">
        <v>672</v>
      </c>
      <c r="C15" s="195"/>
      <c r="D15" s="286"/>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286"/>
      <c r="AD15" s="195"/>
      <c r="AE15" s="195"/>
    </row>
    <row r="16" spans="1:31" ht="15.75">
      <c r="A16" s="155"/>
      <c r="B16" s="255" t="s">
        <v>673</v>
      </c>
      <c r="C16" s="196"/>
      <c r="D16" s="287"/>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287"/>
      <c r="AD16" s="196"/>
      <c r="AE16" s="196"/>
    </row>
    <row r="17" spans="1:31" ht="15.75">
      <c r="A17" s="155"/>
      <c r="B17" s="255" t="s">
        <v>674</v>
      </c>
      <c r="C17" s="196"/>
      <c r="D17" s="287"/>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287"/>
      <c r="AD17" s="196"/>
      <c r="AE17" s="196"/>
    </row>
    <row r="18" spans="1:31" ht="15.75">
      <c r="A18" s="170">
        <v>1</v>
      </c>
      <c r="B18" s="157" t="s">
        <v>675</v>
      </c>
      <c r="C18" s="197"/>
      <c r="D18" s="286"/>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286"/>
      <c r="AD18" s="197"/>
      <c r="AE18" s="197"/>
    </row>
    <row r="19" spans="1:31" ht="31.5">
      <c r="A19" s="171" t="s">
        <v>531</v>
      </c>
      <c r="B19" s="157" t="s">
        <v>676</v>
      </c>
      <c r="C19" s="197"/>
      <c r="D19" s="28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286"/>
      <c r="AD19" s="197"/>
      <c r="AE19" s="197"/>
    </row>
    <row r="20" spans="1:31" ht="15.75">
      <c r="A20" s="171" t="s">
        <v>533</v>
      </c>
      <c r="B20" s="158" t="s">
        <v>677</v>
      </c>
      <c r="C20" s="197"/>
      <c r="D20" s="286"/>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286"/>
      <c r="AD20" s="197"/>
      <c r="AE20" s="197"/>
    </row>
    <row r="21" spans="1:31" ht="15.75">
      <c r="A21" s="171" t="s">
        <v>561</v>
      </c>
      <c r="B21" s="158" t="s">
        <v>678</v>
      </c>
      <c r="C21" s="197"/>
      <c r="D21" s="286"/>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286"/>
      <c r="AD21" s="197"/>
      <c r="AE21" s="197"/>
    </row>
    <row r="22" spans="1:31" ht="15.75">
      <c r="A22" s="171" t="s">
        <v>694</v>
      </c>
      <c r="B22" s="158" t="s">
        <v>695</v>
      </c>
      <c r="C22" s="197"/>
      <c r="D22" s="286"/>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286"/>
      <c r="AD22" s="197"/>
      <c r="AE22" s="197"/>
    </row>
    <row r="23" spans="1:31" ht="15.75">
      <c r="A23" s="209" t="s">
        <v>696</v>
      </c>
      <c r="B23" s="188" t="s">
        <v>697</v>
      </c>
      <c r="C23" s="185"/>
      <c r="D23" s="186"/>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6"/>
      <c r="AD23" s="185"/>
      <c r="AE23" s="185"/>
    </row>
    <row r="24" spans="1:31" ht="31.5">
      <c r="A24" s="173" t="s">
        <v>698</v>
      </c>
      <c r="B24" s="162" t="s">
        <v>683</v>
      </c>
      <c r="C24" s="198"/>
      <c r="D24" s="186"/>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86"/>
      <c r="AD24" s="198"/>
      <c r="AE24" s="198"/>
    </row>
    <row r="25" spans="1:31" ht="31.5">
      <c r="A25" s="169" t="s">
        <v>699</v>
      </c>
      <c r="B25" s="189" t="s">
        <v>700</v>
      </c>
      <c r="C25" s="252" t="s">
        <v>614</v>
      </c>
      <c r="D25" s="211"/>
      <c r="E25" s="252" t="s">
        <v>614</v>
      </c>
      <c r="F25" s="252" t="s">
        <v>614</v>
      </c>
      <c r="G25" s="252" t="s">
        <v>614</v>
      </c>
      <c r="H25" s="252" t="s">
        <v>614</v>
      </c>
      <c r="I25" s="252" t="s">
        <v>614</v>
      </c>
      <c r="J25" s="252" t="s">
        <v>614</v>
      </c>
      <c r="K25" s="252" t="s">
        <v>614</v>
      </c>
      <c r="L25" s="192" t="s">
        <v>614</v>
      </c>
      <c r="M25" s="192" t="s">
        <v>614</v>
      </c>
      <c r="N25" s="190" t="s">
        <v>764</v>
      </c>
      <c r="O25" s="190" t="s">
        <v>764</v>
      </c>
      <c r="P25" s="184" t="s">
        <v>771</v>
      </c>
      <c r="Q25" s="252" t="s">
        <v>614</v>
      </c>
      <c r="R25" s="252" t="s">
        <v>614</v>
      </c>
      <c r="S25" s="252" t="s">
        <v>614</v>
      </c>
      <c r="T25" s="252" t="s">
        <v>614</v>
      </c>
      <c r="U25" s="252" t="s">
        <v>614</v>
      </c>
      <c r="V25" s="252" t="s">
        <v>614</v>
      </c>
      <c r="W25" s="252" t="s">
        <v>614</v>
      </c>
      <c r="X25" s="252" t="s">
        <v>614</v>
      </c>
      <c r="Y25" s="252" t="s">
        <v>614</v>
      </c>
      <c r="Z25" s="252" t="s">
        <v>614</v>
      </c>
      <c r="AA25" s="252" t="s">
        <v>614</v>
      </c>
      <c r="AB25" s="252" t="s">
        <v>614</v>
      </c>
      <c r="AC25" s="211"/>
      <c r="AD25" s="211"/>
      <c r="AE25" s="211"/>
    </row>
    <row r="26" spans="1:31" ht="31.5">
      <c r="A26" s="169" t="s">
        <v>701</v>
      </c>
      <c r="B26" s="189" t="s">
        <v>702</v>
      </c>
      <c r="C26" s="252" t="s">
        <v>614</v>
      </c>
      <c r="D26" s="211"/>
      <c r="E26" s="252" t="s">
        <v>614</v>
      </c>
      <c r="F26" s="252" t="s">
        <v>614</v>
      </c>
      <c r="G26" s="252" t="s">
        <v>614</v>
      </c>
      <c r="H26" s="252" t="s">
        <v>614</v>
      </c>
      <c r="I26" s="252" t="s">
        <v>614</v>
      </c>
      <c r="J26" s="252" t="s">
        <v>614</v>
      </c>
      <c r="K26" s="252" t="s">
        <v>614</v>
      </c>
      <c r="L26" s="192" t="s">
        <v>614</v>
      </c>
      <c r="M26" s="192" t="s">
        <v>614</v>
      </c>
      <c r="N26" s="190" t="s">
        <v>764</v>
      </c>
      <c r="O26" s="190" t="s">
        <v>764</v>
      </c>
      <c r="P26" s="184" t="s">
        <v>772</v>
      </c>
      <c r="Q26" s="252" t="s">
        <v>614</v>
      </c>
      <c r="R26" s="252" t="s">
        <v>614</v>
      </c>
      <c r="S26" s="252" t="s">
        <v>614</v>
      </c>
      <c r="T26" s="252" t="s">
        <v>614</v>
      </c>
      <c r="U26" s="252" t="s">
        <v>614</v>
      </c>
      <c r="V26" s="252" t="s">
        <v>614</v>
      </c>
      <c r="W26" s="252" t="s">
        <v>614</v>
      </c>
      <c r="X26" s="252" t="s">
        <v>614</v>
      </c>
      <c r="Y26" s="252" t="s">
        <v>614</v>
      </c>
      <c r="Z26" s="252" t="s">
        <v>614</v>
      </c>
      <c r="AA26" s="252" t="s">
        <v>614</v>
      </c>
      <c r="AB26" s="252" t="s">
        <v>614</v>
      </c>
      <c r="AC26" s="211"/>
      <c r="AD26" s="211"/>
      <c r="AE26" s="211"/>
    </row>
    <row r="27" spans="1:31" ht="31.5">
      <c r="A27" s="169" t="s">
        <v>703</v>
      </c>
      <c r="B27" s="189" t="s">
        <v>704</v>
      </c>
      <c r="C27" s="252" t="s">
        <v>614</v>
      </c>
      <c r="D27" s="211"/>
      <c r="E27" s="252" t="s">
        <v>614</v>
      </c>
      <c r="F27" s="252" t="s">
        <v>614</v>
      </c>
      <c r="G27" s="252" t="s">
        <v>614</v>
      </c>
      <c r="H27" s="252" t="s">
        <v>614</v>
      </c>
      <c r="I27" s="252" t="s">
        <v>614</v>
      </c>
      <c r="J27" s="252" t="s">
        <v>614</v>
      </c>
      <c r="K27" s="252" t="s">
        <v>614</v>
      </c>
      <c r="L27" s="192" t="s">
        <v>614</v>
      </c>
      <c r="M27" s="192" t="s">
        <v>614</v>
      </c>
      <c r="N27" s="190" t="s">
        <v>764</v>
      </c>
      <c r="O27" s="190" t="s">
        <v>764</v>
      </c>
      <c r="P27" s="184" t="s">
        <v>773</v>
      </c>
      <c r="Q27" s="252" t="s">
        <v>614</v>
      </c>
      <c r="R27" s="252" t="s">
        <v>614</v>
      </c>
      <c r="S27" s="252" t="s">
        <v>614</v>
      </c>
      <c r="T27" s="252" t="s">
        <v>614</v>
      </c>
      <c r="U27" s="252" t="s">
        <v>614</v>
      </c>
      <c r="V27" s="252" t="s">
        <v>614</v>
      </c>
      <c r="W27" s="252" t="s">
        <v>614</v>
      </c>
      <c r="X27" s="252" t="s">
        <v>614</v>
      </c>
      <c r="Y27" s="252" t="s">
        <v>614</v>
      </c>
      <c r="Z27" s="252" t="s">
        <v>614</v>
      </c>
      <c r="AA27" s="252" t="s">
        <v>614</v>
      </c>
      <c r="AB27" s="252" t="s">
        <v>614</v>
      </c>
      <c r="AC27" s="211"/>
      <c r="AD27" s="211"/>
      <c r="AE27" s="211"/>
    </row>
    <row r="28" spans="1:31" ht="15.75">
      <c r="A28" s="171" t="s">
        <v>705</v>
      </c>
      <c r="B28" s="188" t="s">
        <v>706</v>
      </c>
      <c r="C28" s="207"/>
      <c r="D28" s="288"/>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88"/>
      <c r="AD28" s="207"/>
      <c r="AE28" s="207"/>
    </row>
    <row r="29" spans="1:31" ht="31.5">
      <c r="A29" s="173" t="s">
        <v>707</v>
      </c>
      <c r="B29" s="162" t="s">
        <v>683</v>
      </c>
      <c r="C29" s="212"/>
      <c r="D29" s="288"/>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88"/>
      <c r="AD29" s="212"/>
      <c r="AE29" s="212"/>
    </row>
    <row r="30" spans="1:31" ht="78.75">
      <c r="A30" s="174" t="s">
        <v>708</v>
      </c>
      <c r="B30" s="189" t="s">
        <v>709</v>
      </c>
      <c r="C30" s="252" t="s">
        <v>614</v>
      </c>
      <c r="D30" s="184">
        <v>1986</v>
      </c>
      <c r="E30" s="252" t="s">
        <v>614</v>
      </c>
      <c r="F30" s="252" t="s">
        <v>614</v>
      </c>
      <c r="G30" s="252" t="s">
        <v>614</v>
      </c>
      <c r="H30" s="252" t="s">
        <v>614</v>
      </c>
      <c r="I30" s="252" t="s">
        <v>614</v>
      </c>
      <c r="J30" s="252" t="s">
        <v>614</v>
      </c>
      <c r="K30" s="252" t="s">
        <v>614</v>
      </c>
      <c r="L30" s="192" t="s">
        <v>614</v>
      </c>
      <c r="M30" s="192" t="s">
        <v>614</v>
      </c>
      <c r="N30" s="190" t="s">
        <v>764</v>
      </c>
      <c r="O30" s="190" t="s">
        <v>764</v>
      </c>
      <c r="P30" s="184" t="s">
        <v>801</v>
      </c>
      <c r="Q30" s="252" t="s">
        <v>614</v>
      </c>
      <c r="R30" s="252" t="s">
        <v>614</v>
      </c>
      <c r="S30" s="252" t="s">
        <v>614</v>
      </c>
      <c r="T30" s="252" t="s">
        <v>614</v>
      </c>
      <c r="U30" s="252" t="s">
        <v>614</v>
      </c>
      <c r="V30" s="252" t="s">
        <v>614</v>
      </c>
      <c r="W30" s="252" t="s">
        <v>614</v>
      </c>
      <c r="X30" s="252" t="s">
        <v>614</v>
      </c>
      <c r="Y30" s="252" t="s">
        <v>614</v>
      </c>
      <c r="Z30" s="252" t="s">
        <v>614</v>
      </c>
      <c r="AA30" s="252" t="s">
        <v>614</v>
      </c>
      <c r="AB30" s="252" t="s">
        <v>614</v>
      </c>
      <c r="AC30" s="184" t="s">
        <v>762</v>
      </c>
      <c r="AD30" s="211"/>
      <c r="AE30" s="211"/>
    </row>
    <row r="31" spans="1:31" ht="15.75">
      <c r="A31" s="171" t="s">
        <v>562</v>
      </c>
      <c r="B31" s="159" t="s">
        <v>679</v>
      </c>
      <c r="C31" s="207"/>
      <c r="D31" s="288"/>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88"/>
      <c r="AD31" s="207"/>
      <c r="AE31" s="207"/>
    </row>
    <row r="32" spans="1:31" ht="15.75">
      <c r="A32" s="172" t="s">
        <v>680</v>
      </c>
      <c r="B32" s="160" t="s">
        <v>681</v>
      </c>
      <c r="C32" s="161"/>
      <c r="D32" s="21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211"/>
      <c r="AD32" s="161"/>
      <c r="AE32" s="161"/>
    </row>
    <row r="33" spans="1:31" ht="15.75">
      <c r="A33" s="173" t="s">
        <v>682</v>
      </c>
      <c r="B33" s="162" t="s">
        <v>683</v>
      </c>
      <c r="C33" s="212"/>
      <c r="D33" s="288"/>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88"/>
      <c r="AD33" s="212"/>
      <c r="AE33" s="212"/>
    </row>
    <row r="34" spans="1:31" ht="168" customHeight="1">
      <c r="A34" s="169" t="s">
        <v>711</v>
      </c>
      <c r="B34" s="256" t="s">
        <v>712</v>
      </c>
      <c r="C34" s="252" t="s">
        <v>614</v>
      </c>
      <c r="D34" s="295">
        <v>1973</v>
      </c>
      <c r="E34" s="252" t="s">
        <v>614</v>
      </c>
      <c r="F34" s="252" t="s">
        <v>614</v>
      </c>
      <c r="G34" s="252" t="s">
        <v>614</v>
      </c>
      <c r="H34" s="252" t="s">
        <v>614</v>
      </c>
      <c r="I34" s="252" t="s">
        <v>614</v>
      </c>
      <c r="J34" s="252" t="s">
        <v>614</v>
      </c>
      <c r="K34" s="252" t="s">
        <v>614</v>
      </c>
      <c r="L34" s="192" t="s">
        <v>614</v>
      </c>
      <c r="M34" s="192" t="s">
        <v>614</v>
      </c>
      <c r="N34" s="190" t="s">
        <v>764</v>
      </c>
      <c r="O34" s="190" t="s">
        <v>764</v>
      </c>
      <c r="P34" s="214" t="s">
        <v>765</v>
      </c>
      <c r="Q34" s="252" t="s">
        <v>614</v>
      </c>
      <c r="R34" s="252" t="s">
        <v>614</v>
      </c>
      <c r="S34" s="252" t="s">
        <v>614</v>
      </c>
      <c r="T34" s="252" t="s">
        <v>614</v>
      </c>
      <c r="U34" s="252" t="s">
        <v>614</v>
      </c>
      <c r="V34" s="252" t="s">
        <v>614</v>
      </c>
      <c r="W34" s="252" t="s">
        <v>614</v>
      </c>
      <c r="X34" s="252" t="s">
        <v>614</v>
      </c>
      <c r="Y34" s="252" t="s">
        <v>614</v>
      </c>
      <c r="Z34" s="252" t="s">
        <v>614</v>
      </c>
      <c r="AA34" s="252" t="s">
        <v>614</v>
      </c>
      <c r="AB34" s="252" t="s">
        <v>614</v>
      </c>
      <c r="AC34" s="294" t="s">
        <v>61</v>
      </c>
      <c r="AD34" s="214"/>
      <c r="AE34" s="214"/>
    </row>
    <row r="35" spans="1:31" ht="165">
      <c r="A35" s="169" t="s">
        <v>713</v>
      </c>
      <c r="B35" s="256" t="s">
        <v>714</v>
      </c>
      <c r="C35" s="252" t="s">
        <v>614</v>
      </c>
      <c r="D35" s="295">
        <v>1972</v>
      </c>
      <c r="E35" s="252" t="s">
        <v>614</v>
      </c>
      <c r="F35" s="252" t="s">
        <v>614</v>
      </c>
      <c r="G35" s="252" t="s">
        <v>614</v>
      </c>
      <c r="H35" s="252" t="s">
        <v>614</v>
      </c>
      <c r="I35" s="252" t="s">
        <v>614</v>
      </c>
      <c r="J35" s="252" t="s">
        <v>614</v>
      </c>
      <c r="K35" s="252" t="s">
        <v>614</v>
      </c>
      <c r="L35" s="192" t="s">
        <v>614</v>
      </c>
      <c r="M35" s="192" t="s">
        <v>614</v>
      </c>
      <c r="N35" s="190" t="s">
        <v>764</v>
      </c>
      <c r="O35" s="190" t="s">
        <v>764</v>
      </c>
      <c r="P35" s="214" t="s">
        <v>766</v>
      </c>
      <c r="Q35" s="252" t="s">
        <v>614</v>
      </c>
      <c r="R35" s="252" t="s">
        <v>614</v>
      </c>
      <c r="S35" s="252" t="s">
        <v>614</v>
      </c>
      <c r="T35" s="252" t="s">
        <v>614</v>
      </c>
      <c r="U35" s="252" t="s">
        <v>614</v>
      </c>
      <c r="V35" s="252" t="s">
        <v>614</v>
      </c>
      <c r="W35" s="252" t="s">
        <v>614</v>
      </c>
      <c r="X35" s="252" t="s">
        <v>614</v>
      </c>
      <c r="Y35" s="252" t="s">
        <v>614</v>
      </c>
      <c r="Z35" s="252" t="s">
        <v>614</v>
      </c>
      <c r="AA35" s="252" t="s">
        <v>614</v>
      </c>
      <c r="AB35" s="252" t="s">
        <v>614</v>
      </c>
      <c r="AC35" s="294" t="s">
        <v>61</v>
      </c>
      <c r="AD35" s="214"/>
      <c r="AE35" s="214"/>
    </row>
    <row r="36" spans="1:31" ht="15.75">
      <c r="A36" s="173" t="s">
        <v>684</v>
      </c>
      <c r="B36" s="162" t="s">
        <v>685</v>
      </c>
      <c r="C36" s="212"/>
      <c r="D36" s="288"/>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88"/>
      <c r="AD36" s="212"/>
      <c r="AE36" s="212"/>
    </row>
    <row r="37" spans="1:31" ht="162.75" customHeight="1">
      <c r="A37" s="169" t="s">
        <v>686</v>
      </c>
      <c r="B37" s="166" t="s">
        <v>715</v>
      </c>
      <c r="C37" s="252" t="s">
        <v>614</v>
      </c>
      <c r="D37" s="295">
        <v>1957</v>
      </c>
      <c r="E37" s="252" t="s">
        <v>614</v>
      </c>
      <c r="F37" s="252" t="s">
        <v>614</v>
      </c>
      <c r="G37" s="252" t="s">
        <v>614</v>
      </c>
      <c r="H37" s="252" t="s">
        <v>614</v>
      </c>
      <c r="I37" s="252" t="s">
        <v>614</v>
      </c>
      <c r="J37" s="252" t="s">
        <v>614</v>
      </c>
      <c r="K37" s="252" t="s">
        <v>614</v>
      </c>
      <c r="L37" s="192" t="s">
        <v>614</v>
      </c>
      <c r="M37" s="192" t="s">
        <v>614</v>
      </c>
      <c r="N37" s="190" t="s">
        <v>764</v>
      </c>
      <c r="O37" s="190" t="s">
        <v>764</v>
      </c>
      <c r="P37" s="214" t="s">
        <v>767</v>
      </c>
      <c r="Q37" s="252" t="s">
        <v>614</v>
      </c>
      <c r="R37" s="252" t="s">
        <v>614</v>
      </c>
      <c r="S37" s="252" t="s">
        <v>614</v>
      </c>
      <c r="T37" s="252" t="s">
        <v>614</v>
      </c>
      <c r="U37" s="252" t="s">
        <v>614</v>
      </c>
      <c r="V37" s="252" t="s">
        <v>614</v>
      </c>
      <c r="W37" s="252" t="s">
        <v>614</v>
      </c>
      <c r="X37" s="252" t="s">
        <v>614</v>
      </c>
      <c r="Y37" s="252" t="s">
        <v>614</v>
      </c>
      <c r="Z37" s="252" t="s">
        <v>614</v>
      </c>
      <c r="AA37" s="252" t="s">
        <v>614</v>
      </c>
      <c r="AB37" s="252" t="s">
        <v>614</v>
      </c>
      <c r="AC37" s="294" t="s">
        <v>61</v>
      </c>
      <c r="AD37" s="214"/>
      <c r="AE37" s="214"/>
    </row>
    <row r="38" spans="1:31" ht="165">
      <c r="A38" s="169" t="s">
        <v>716</v>
      </c>
      <c r="B38" s="166" t="s">
        <v>717</v>
      </c>
      <c r="C38" s="252" t="s">
        <v>614</v>
      </c>
      <c r="D38" s="295">
        <v>1968</v>
      </c>
      <c r="E38" s="252" t="s">
        <v>614</v>
      </c>
      <c r="F38" s="252" t="s">
        <v>614</v>
      </c>
      <c r="G38" s="252" t="s">
        <v>614</v>
      </c>
      <c r="H38" s="252" t="s">
        <v>614</v>
      </c>
      <c r="I38" s="252" t="s">
        <v>614</v>
      </c>
      <c r="J38" s="252" t="s">
        <v>614</v>
      </c>
      <c r="K38" s="252" t="s">
        <v>614</v>
      </c>
      <c r="L38" s="192" t="s">
        <v>614</v>
      </c>
      <c r="M38" s="192" t="s">
        <v>614</v>
      </c>
      <c r="N38" s="190" t="s">
        <v>764</v>
      </c>
      <c r="O38" s="190" t="s">
        <v>764</v>
      </c>
      <c r="P38" s="214" t="s">
        <v>768</v>
      </c>
      <c r="Q38" s="252" t="s">
        <v>614</v>
      </c>
      <c r="R38" s="252" t="s">
        <v>614</v>
      </c>
      <c r="S38" s="252" t="s">
        <v>614</v>
      </c>
      <c r="T38" s="252" t="s">
        <v>614</v>
      </c>
      <c r="U38" s="252" t="s">
        <v>614</v>
      </c>
      <c r="V38" s="252" t="s">
        <v>614</v>
      </c>
      <c r="W38" s="252" t="s">
        <v>614</v>
      </c>
      <c r="X38" s="252" t="s">
        <v>614</v>
      </c>
      <c r="Y38" s="252" t="s">
        <v>614</v>
      </c>
      <c r="Z38" s="252" t="s">
        <v>614</v>
      </c>
      <c r="AA38" s="252" t="s">
        <v>614</v>
      </c>
      <c r="AB38" s="252" t="s">
        <v>614</v>
      </c>
      <c r="AC38" s="294" t="s">
        <v>61</v>
      </c>
      <c r="AD38" s="214"/>
      <c r="AE38" s="214"/>
    </row>
    <row r="39" spans="1:31" ht="165">
      <c r="A39" s="169" t="s">
        <v>718</v>
      </c>
      <c r="B39" s="166" t="s">
        <v>719</v>
      </c>
      <c r="C39" s="252" t="s">
        <v>614</v>
      </c>
      <c r="D39" s="295">
        <v>1950</v>
      </c>
      <c r="E39" s="252" t="s">
        <v>614</v>
      </c>
      <c r="F39" s="252" t="s">
        <v>614</v>
      </c>
      <c r="G39" s="252" t="s">
        <v>614</v>
      </c>
      <c r="H39" s="252" t="s">
        <v>614</v>
      </c>
      <c r="I39" s="252" t="s">
        <v>614</v>
      </c>
      <c r="J39" s="252" t="s">
        <v>614</v>
      </c>
      <c r="K39" s="252" t="s">
        <v>614</v>
      </c>
      <c r="L39" s="192" t="s">
        <v>614</v>
      </c>
      <c r="M39" s="192" t="s">
        <v>614</v>
      </c>
      <c r="N39" s="190" t="s">
        <v>764</v>
      </c>
      <c r="O39" s="190" t="s">
        <v>764</v>
      </c>
      <c r="P39" s="214" t="s">
        <v>769</v>
      </c>
      <c r="Q39" s="252" t="s">
        <v>614</v>
      </c>
      <c r="R39" s="252" t="s">
        <v>614</v>
      </c>
      <c r="S39" s="252" t="s">
        <v>614</v>
      </c>
      <c r="T39" s="252" t="s">
        <v>614</v>
      </c>
      <c r="U39" s="252" t="s">
        <v>614</v>
      </c>
      <c r="V39" s="252" t="s">
        <v>614</v>
      </c>
      <c r="W39" s="252" t="s">
        <v>614</v>
      </c>
      <c r="X39" s="252" t="s">
        <v>614</v>
      </c>
      <c r="Y39" s="252" t="s">
        <v>614</v>
      </c>
      <c r="Z39" s="252" t="s">
        <v>614</v>
      </c>
      <c r="AA39" s="252" t="s">
        <v>614</v>
      </c>
      <c r="AB39" s="252" t="s">
        <v>614</v>
      </c>
      <c r="AC39" s="294" t="s">
        <v>61</v>
      </c>
      <c r="AD39" s="214"/>
      <c r="AE39" s="214"/>
    </row>
    <row r="40" spans="1:31" ht="165">
      <c r="A40" s="169" t="s">
        <v>720</v>
      </c>
      <c r="B40" s="166" t="s">
        <v>721</v>
      </c>
      <c r="C40" s="252" t="s">
        <v>614</v>
      </c>
      <c r="D40" s="295">
        <v>1955</v>
      </c>
      <c r="E40" s="252" t="s">
        <v>614</v>
      </c>
      <c r="F40" s="252" t="s">
        <v>614</v>
      </c>
      <c r="G40" s="252" t="s">
        <v>614</v>
      </c>
      <c r="H40" s="252" t="s">
        <v>614</v>
      </c>
      <c r="I40" s="252" t="s">
        <v>614</v>
      </c>
      <c r="J40" s="252" t="s">
        <v>614</v>
      </c>
      <c r="K40" s="252" t="s">
        <v>614</v>
      </c>
      <c r="L40" s="192" t="s">
        <v>614</v>
      </c>
      <c r="M40" s="192" t="s">
        <v>614</v>
      </c>
      <c r="N40" s="190" t="s">
        <v>764</v>
      </c>
      <c r="O40" s="190" t="s">
        <v>764</v>
      </c>
      <c r="P40" s="214" t="s">
        <v>770</v>
      </c>
      <c r="Q40" s="252" t="s">
        <v>614</v>
      </c>
      <c r="R40" s="252" t="s">
        <v>614</v>
      </c>
      <c r="S40" s="252" t="s">
        <v>614</v>
      </c>
      <c r="T40" s="252" t="s">
        <v>614</v>
      </c>
      <c r="U40" s="252" t="s">
        <v>614</v>
      </c>
      <c r="V40" s="252" t="s">
        <v>614</v>
      </c>
      <c r="W40" s="252" t="s">
        <v>614</v>
      </c>
      <c r="X40" s="252" t="s">
        <v>614</v>
      </c>
      <c r="Y40" s="252" t="s">
        <v>614</v>
      </c>
      <c r="Z40" s="252" t="s">
        <v>614</v>
      </c>
      <c r="AA40" s="252" t="s">
        <v>614</v>
      </c>
      <c r="AB40" s="252" t="s">
        <v>614</v>
      </c>
      <c r="AC40" s="294" t="s">
        <v>61</v>
      </c>
      <c r="AD40" s="214"/>
      <c r="AE40" s="214"/>
    </row>
    <row r="41" spans="1:31" ht="15.75">
      <c r="A41" s="171" t="s">
        <v>687</v>
      </c>
      <c r="B41" s="158" t="s">
        <v>688</v>
      </c>
      <c r="C41" s="207"/>
      <c r="D41" s="288"/>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88"/>
      <c r="AD41" s="207"/>
      <c r="AE41" s="207"/>
    </row>
    <row r="42" spans="1:31" ht="15.75">
      <c r="A42" s="172" t="s">
        <v>689</v>
      </c>
      <c r="B42" s="168" t="s">
        <v>690</v>
      </c>
      <c r="C42" s="161"/>
      <c r="D42" s="21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211"/>
      <c r="AD42" s="161"/>
      <c r="AE42" s="161"/>
    </row>
    <row r="43" spans="1:31" ht="15.75">
      <c r="A43" s="173" t="s">
        <v>691</v>
      </c>
      <c r="B43" s="162" t="s">
        <v>683</v>
      </c>
      <c r="C43" s="212"/>
      <c r="D43" s="288"/>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88"/>
      <c r="AD43" s="212"/>
      <c r="AE43" s="212"/>
    </row>
    <row r="44" spans="1:31" ht="48">
      <c r="A44" s="176" t="s">
        <v>722</v>
      </c>
      <c r="B44" s="189" t="s">
        <v>723</v>
      </c>
      <c r="C44" s="167" t="s">
        <v>614</v>
      </c>
      <c r="D44" s="167" t="s">
        <v>614</v>
      </c>
      <c r="E44" s="167" t="s">
        <v>614</v>
      </c>
      <c r="F44" s="167" t="s">
        <v>614</v>
      </c>
      <c r="G44" s="167" t="s">
        <v>614</v>
      </c>
      <c r="H44" s="167" t="s">
        <v>614</v>
      </c>
      <c r="I44" s="167" t="s">
        <v>614</v>
      </c>
      <c r="J44" s="167" t="s">
        <v>614</v>
      </c>
      <c r="K44" s="167" t="s">
        <v>614</v>
      </c>
      <c r="L44" s="167" t="s">
        <v>614</v>
      </c>
      <c r="M44" s="167" t="s">
        <v>614</v>
      </c>
      <c r="N44" s="167" t="s">
        <v>614</v>
      </c>
      <c r="O44" s="167" t="s">
        <v>614</v>
      </c>
      <c r="P44" s="167" t="s">
        <v>614</v>
      </c>
      <c r="Q44" s="252" t="s">
        <v>614</v>
      </c>
      <c r="R44" s="252" t="s">
        <v>614</v>
      </c>
      <c r="S44" s="252" t="s">
        <v>614</v>
      </c>
      <c r="T44" s="252" t="s">
        <v>614</v>
      </c>
      <c r="U44" s="252" t="s">
        <v>614</v>
      </c>
      <c r="V44" s="252" t="s">
        <v>614</v>
      </c>
      <c r="W44" s="252" t="s">
        <v>614</v>
      </c>
      <c r="X44" s="252" t="s">
        <v>614</v>
      </c>
      <c r="Y44" s="252" t="s">
        <v>614</v>
      </c>
      <c r="Z44" s="252" t="s">
        <v>614</v>
      </c>
      <c r="AA44" s="252" t="s">
        <v>614</v>
      </c>
      <c r="AB44" s="252" t="s">
        <v>614</v>
      </c>
      <c r="AC44" s="296" t="s">
        <v>802</v>
      </c>
      <c r="AD44" s="211"/>
      <c r="AE44" s="211"/>
    </row>
    <row r="45" spans="1:31" ht="59.25" customHeight="1">
      <c r="A45" s="176" t="s">
        <v>758</v>
      </c>
      <c r="B45" s="189" t="s">
        <v>759</v>
      </c>
      <c r="C45" s="167" t="s">
        <v>614</v>
      </c>
      <c r="D45" s="167" t="s">
        <v>614</v>
      </c>
      <c r="E45" s="167" t="s">
        <v>614</v>
      </c>
      <c r="F45" s="167" t="s">
        <v>614</v>
      </c>
      <c r="G45" s="167" t="s">
        <v>614</v>
      </c>
      <c r="H45" s="167" t="s">
        <v>614</v>
      </c>
      <c r="I45" s="167" t="s">
        <v>614</v>
      </c>
      <c r="J45" s="167" t="s">
        <v>614</v>
      </c>
      <c r="K45" s="167" t="s">
        <v>614</v>
      </c>
      <c r="L45" s="167" t="s">
        <v>614</v>
      </c>
      <c r="M45" s="167" t="s">
        <v>614</v>
      </c>
      <c r="N45" s="167" t="s">
        <v>614</v>
      </c>
      <c r="O45" s="167" t="s">
        <v>614</v>
      </c>
      <c r="P45" s="167" t="s">
        <v>614</v>
      </c>
      <c r="Q45" s="252" t="s">
        <v>614</v>
      </c>
      <c r="R45" s="252" t="s">
        <v>614</v>
      </c>
      <c r="S45" s="252" t="s">
        <v>614</v>
      </c>
      <c r="T45" s="252" t="s">
        <v>614</v>
      </c>
      <c r="U45" s="252" t="s">
        <v>614</v>
      </c>
      <c r="V45" s="252" t="s">
        <v>614</v>
      </c>
      <c r="W45" s="252" t="s">
        <v>614</v>
      </c>
      <c r="X45" s="252" t="s">
        <v>614</v>
      </c>
      <c r="Y45" s="252" t="s">
        <v>614</v>
      </c>
      <c r="Z45" s="252" t="s">
        <v>614</v>
      </c>
      <c r="AA45" s="252" t="s">
        <v>614</v>
      </c>
      <c r="AB45" s="252" t="s">
        <v>614</v>
      </c>
      <c r="AC45" s="297" t="s">
        <v>803</v>
      </c>
      <c r="AD45" s="211"/>
      <c r="AE45" s="211"/>
    </row>
    <row r="46" spans="1:31" ht="15.75">
      <c r="A46" s="173" t="s">
        <v>755</v>
      </c>
      <c r="B46" s="162" t="s">
        <v>685</v>
      </c>
      <c r="C46" s="212"/>
      <c r="D46" s="288"/>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88"/>
      <c r="AD46" s="212"/>
      <c r="AE46" s="212"/>
    </row>
    <row r="47" spans="1:31" ht="33.75">
      <c r="A47" s="176" t="s">
        <v>756</v>
      </c>
      <c r="B47" s="189" t="s">
        <v>757</v>
      </c>
      <c r="C47" s="167" t="s">
        <v>614</v>
      </c>
      <c r="D47" s="167" t="s">
        <v>614</v>
      </c>
      <c r="E47" s="167" t="s">
        <v>614</v>
      </c>
      <c r="F47" s="167" t="s">
        <v>614</v>
      </c>
      <c r="G47" s="167" t="s">
        <v>614</v>
      </c>
      <c r="H47" s="167" t="s">
        <v>614</v>
      </c>
      <c r="I47" s="167" t="s">
        <v>614</v>
      </c>
      <c r="J47" s="167" t="s">
        <v>614</v>
      </c>
      <c r="K47" s="167" t="s">
        <v>614</v>
      </c>
      <c r="L47" s="167" t="s">
        <v>614</v>
      </c>
      <c r="M47" s="167" t="s">
        <v>614</v>
      </c>
      <c r="N47" s="167" t="s">
        <v>614</v>
      </c>
      <c r="O47" s="167" t="s">
        <v>614</v>
      </c>
      <c r="P47" s="167" t="s">
        <v>614</v>
      </c>
      <c r="Q47" s="252" t="s">
        <v>614</v>
      </c>
      <c r="R47" s="252" t="s">
        <v>614</v>
      </c>
      <c r="S47" s="252" t="s">
        <v>614</v>
      </c>
      <c r="T47" s="252" t="s">
        <v>614</v>
      </c>
      <c r="U47" s="252" t="s">
        <v>614</v>
      </c>
      <c r="V47" s="252" t="s">
        <v>614</v>
      </c>
      <c r="W47" s="252" t="s">
        <v>614</v>
      </c>
      <c r="X47" s="252" t="s">
        <v>614</v>
      </c>
      <c r="Y47" s="252" t="s">
        <v>614</v>
      </c>
      <c r="Z47" s="252" t="s">
        <v>614</v>
      </c>
      <c r="AA47" s="252" t="s">
        <v>614</v>
      </c>
      <c r="AB47" s="252" t="s">
        <v>614</v>
      </c>
      <c r="AC47" s="298" t="s">
        <v>804</v>
      </c>
      <c r="AD47" s="211"/>
      <c r="AE47" s="211"/>
    </row>
    <row r="48" spans="1:31" ht="15.75">
      <c r="A48" s="207">
        <v>2</v>
      </c>
      <c r="B48" s="157" t="s">
        <v>724</v>
      </c>
      <c r="C48" s="216"/>
      <c r="D48" s="289"/>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89"/>
      <c r="AD48" s="216"/>
      <c r="AE48" s="216"/>
    </row>
    <row r="49" spans="1:31" ht="31.5">
      <c r="A49" s="171" t="s">
        <v>725</v>
      </c>
      <c r="B49" s="157" t="s">
        <v>676</v>
      </c>
      <c r="C49" s="216"/>
      <c r="D49" s="289"/>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89"/>
      <c r="AD49" s="216"/>
      <c r="AE49" s="216"/>
    </row>
    <row r="50" spans="1:31" ht="15.75">
      <c r="A50" s="171" t="s">
        <v>726</v>
      </c>
      <c r="B50" s="158" t="s">
        <v>677</v>
      </c>
      <c r="C50" s="216"/>
      <c r="D50" s="289"/>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89"/>
      <c r="AD50" s="216"/>
      <c r="AE50" s="216"/>
    </row>
    <row r="51" spans="1:31" ht="15.75">
      <c r="A51" s="171" t="s">
        <v>727</v>
      </c>
      <c r="B51" s="158" t="s">
        <v>678</v>
      </c>
      <c r="C51" s="207"/>
      <c r="D51" s="288"/>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88"/>
      <c r="AD51" s="207"/>
      <c r="AE51" s="207"/>
    </row>
    <row r="52" spans="1:31" ht="15.75">
      <c r="A52" s="171" t="s">
        <v>728</v>
      </c>
      <c r="B52" s="191" t="s">
        <v>729</v>
      </c>
      <c r="C52" s="216"/>
      <c r="D52" s="289"/>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89"/>
      <c r="AD52" s="216"/>
      <c r="AE52" s="216"/>
    </row>
    <row r="53" spans="1:31" ht="15.75">
      <c r="A53" s="171" t="s">
        <v>730</v>
      </c>
      <c r="B53" s="188" t="s">
        <v>710</v>
      </c>
      <c r="C53" s="216"/>
      <c r="D53" s="289"/>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89"/>
      <c r="AD53" s="216"/>
      <c r="AE53" s="216"/>
    </row>
    <row r="54" spans="1:31" ht="31.5">
      <c r="A54" s="217" t="s">
        <v>731</v>
      </c>
      <c r="B54" s="193" t="s">
        <v>685</v>
      </c>
      <c r="C54" s="218"/>
      <c r="D54" s="28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88"/>
      <c r="AD54" s="218"/>
      <c r="AE54" s="218"/>
    </row>
    <row r="55" spans="1:31" ht="78.75">
      <c r="A55" s="169" t="s">
        <v>732</v>
      </c>
      <c r="B55" s="194" t="s">
        <v>733</v>
      </c>
      <c r="C55" s="167" t="s">
        <v>614</v>
      </c>
      <c r="D55" s="167" t="s">
        <v>614</v>
      </c>
      <c r="E55" s="167" t="s">
        <v>614</v>
      </c>
      <c r="F55" s="167" t="s">
        <v>614</v>
      </c>
      <c r="G55" s="167" t="s">
        <v>614</v>
      </c>
      <c r="H55" s="167" t="s">
        <v>614</v>
      </c>
      <c r="I55" s="167" t="s">
        <v>614</v>
      </c>
      <c r="J55" s="167" t="s">
        <v>614</v>
      </c>
      <c r="K55" s="167" t="s">
        <v>614</v>
      </c>
      <c r="L55" s="167" t="s">
        <v>614</v>
      </c>
      <c r="M55" s="167" t="s">
        <v>614</v>
      </c>
      <c r="N55" s="167" t="s">
        <v>614</v>
      </c>
      <c r="O55" s="167" t="s">
        <v>614</v>
      </c>
      <c r="P55" s="167" t="s">
        <v>614</v>
      </c>
      <c r="Q55" s="252" t="s">
        <v>614</v>
      </c>
      <c r="R55" s="252" t="s">
        <v>614</v>
      </c>
      <c r="S55" s="252" t="s">
        <v>614</v>
      </c>
      <c r="T55" s="252" t="s">
        <v>614</v>
      </c>
      <c r="U55" s="252" t="s">
        <v>614</v>
      </c>
      <c r="V55" s="252" t="s">
        <v>614</v>
      </c>
      <c r="W55" s="252" t="s">
        <v>614</v>
      </c>
      <c r="X55" s="252" t="s">
        <v>614</v>
      </c>
      <c r="Y55" s="252" t="s">
        <v>614</v>
      </c>
      <c r="Z55" s="252" t="s">
        <v>614</v>
      </c>
      <c r="AA55" s="252" t="s">
        <v>614</v>
      </c>
      <c r="AB55" s="252" t="s">
        <v>614</v>
      </c>
      <c r="AC55" s="184" t="s">
        <v>762</v>
      </c>
      <c r="AD55" s="214"/>
      <c r="AE55" s="214"/>
    </row>
    <row r="56" spans="4:46" s="24" customFormat="1" ht="15.75" customHeight="1">
      <c r="D56" s="311"/>
      <c r="E56" s="338" t="s">
        <v>807</v>
      </c>
      <c r="F56" s="338"/>
      <c r="G56" s="338"/>
      <c r="H56" s="306"/>
      <c r="I56" s="306"/>
      <c r="J56" s="30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row>
    <row r="57" spans="4:46" s="24" customFormat="1" ht="56.25" customHeight="1">
      <c r="D57" s="306"/>
      <c r="E57" s="338"/>
      <c r="F57" s="338"/>
      <c r="G57" s="338"/>
      <c r="H57" s="307"/>
      <c r="J57" s="307"/>
      <c r="K57" s="316"/>
      <c r="L57" s="316"/>
      <c r="M57" s="316"/>
      <c r="N57" s="316"/>
      <c r="O57" s="316"/>
      <c r="P57" s="316"/>
      <c r="Q57" s="316"/>
      <c r="R57" s="316"/>
      <c r="S57" s="316"/>
      <c r="T57" s="316"/>
      <c r="U57" s="316"/>
      <c r="V57" s="316"/>
      <c r="W57" s="316"/>
      <c r="X57" s="316" t="s">
        <v>823</v>
      </c>
      <c r="Y57" s="316"/>
      <c r="Z57" s="316"/>
      <c r="AA57" s="316"/>
      <c r="AC57" s="316"/>
      <c r="AD57" s="316"/>
      <c r="AF57" s="316"/>
      <c r="AG57" s="316"/>
      <c r="AH57" s="316"/>
      <c r="AI57" s="316"/>
      <c r="AJ57" s="316"/>
      <c r="AK57" s="316"/>
      <c r="AL57" s="316"/>
      <c r="AM57" s="316"/>
      <c r="AN57" s="316"/>
      <c r="AO57" s="316"/>
      <c r="AP57" s="316"/>
      <c r="AQ57" s="316"/>
      <c r="AR57" s="316"/>
      <c r="AS57" s="316"/>
      <c r="AT57" s="316"/>
    </row>
  </sheetData>
  <sheetProtection/>
  <mergeCells count="34">
    <mergeCell ref="A4:AE4"/>
    <mergeCell ref="A6:AE6"/>
    <mergeCell ref="A7:AE7"/>
    <mergeCell ref="A9:AE9"/>
    <mergeCell ref="E56:G57"/>
    <mergeCell ref="A10:AC10"/>
    <mergeCell ref="AA11:AB12"/>
    <mergeCell ref="O11:O13"/>
    <mergeCell ref="Y12:Z12"/>
    <mergeCell ref="A5:N5"/>
    <mergeCell ref="F11:F13"/>
    <mergeCell ref="W12:X12"/>
    <mergeCell ref="AD11:AE12"/>
    <mergeCell ref="AC11:AC13"/>
    <mergeCell ref="U11:Z11"/>
    <mergeCell ref="T11:T13"/>
    <mergeCell ref="P11:P13"/>
    <mergeCell ref="S11:S13"/>
    <mergeCell ref="U12:V12"/>
    <mergeCell ref="A8:N8"/>
    <mergeCell ref="A11:A13"/>
    <mergeCell ref="B11:B13"/>
    <mergeCell ref="C11:C13"/>
    <mergeCell ref="E11:E13"/>
    <mergeCell ref="D11:D13"/>
    <mergeCell ref="I12:I13"/>
    <mergeCell ref="H12:H13"/>
    <mergeCell ref="L11:M12"/>
    <mergeCell ref="G11:G13"/>
    <mergeCell ref="N11:N13"/>
    <mergeCell ref="J12:J13"/>
    <mergeCell ref="Q11:R12"/>
    <mergeCell ref="H11:K11"/>
    <mergeCell ref="K12:K13"/>
  </mergeCells>
  <printOptions/>
  <pageMargins left="0.984251968503937" right="0.3937007874015748" top="0.5905511811023622" bottom="0.5905511811023622" header="0.31496062992125984" footer="0.31496062992125984"/>
  <pageSetup fitToHeight="1" fitToWidth="1" horizontalDpi="600" verticalDpi="600" orientation="landscape" paperSize="8" scale="21"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E294"/>
  <sheetViews>
    <sheetView zoomScalePageLayoutView="0" workbookViewId="0" topLeftCell="A1">
      <selection activeCell="B17" sqref="B17"/>
    </sheetView>
  </sheetViews>
  <sheetFormatPr defaultColWidth="16.875" defaultRowHeight="15.75"/>
  <cols>
    <col min="1" max="1" width="9.875" style="5" customWidth="1"/>
    <col min="2" max="2" width="31.75390625" style="6" customWidth="1"/>
    <col min="3" max="3" width="14.00390625" style="6" customWidth="1"/>
    <col min="4" max="4" width="20.125" style="6" customWidth="1"/>
    <col min="5" max="5" width="17.875" style="6" customWidth="1"/>
    <col min="6" max="6" width="31.125" style="6" customWidth="1"/>
    <col min="7" max="7" width="29.125" style="6" customWidth="1"/>
    <col min="8" max="8" width="32.00390625" style="6" customWidth="1"/>
    <col min="9" max="9" width="32.375" style="6" customWidth="1"/>
    <col min="10" max="10" width="21.125" style="8" customWidth="1"/>
    <col min="11" max="11" width="23.875" style="8" customWidth="1"/>
    <col min="12" max="12" width="6.625" style="6" customWidth="1"/>
    <col min="13" max="13" width="8.125" style="6" customWidth="1"/>
    <col min="14" max="14" width="12.125" style="6" customWidth="1"/>
    <col min="15" max="243" width="9.00390625" style="5" customWidth="1"/>
    <col min="244" max="244" width="3.875" style="5" bestFit="1" customWidth="1"/>
    <col min="245" max="245" width="16.00390625" style="5" bestFit="1" customWidth="1"/>
    <col min="246" max="246" width="16.625" style="5" bestFit="1" customWidth="1"/>
    <col min="247" max="247" width="13.50390625" style="5" bestFit="1" customWidth="1"/>
    <col min="248" max="249" width="10.875" style="5" bestFit="1" customWidth="1"/>
    <col min="250" max="250" width="6.25390625" style="5" bestFit="1" customWidth="1"/>
    <col min="251" max="251" width="8.875" style="5" bestFit="1" customWidth="1"/>
    <col min="252" max="252" width="13.875" style="5" bestFit="1" customWidth="1"/>
    <col min="253" max="253" width="13.25390625" style="5" bestFit="1" customWidth="1"/>
    <col min="254" max="254" width="16.00390625" style="5" bestFit="1" customWidth="1"/>
    <col min="255" max="255" width="11.625" style="5" bestFit="1" customWidth="1"/>
    <col min="256" max="16384" width="16.875" style="5" customWidth="1"/>
  </cols>
  <sheetData>
    <row r="1" ht="18.75">
      <c r="K1" s="23" t="s">
        <v>338</v>
      </c>
    </row>
    <row r="2" ht="18.75">
      <c r="K2" s="13" t="s">
        <v>1</v>
      </c>
    </row>
    <row r="3" ht="18.75">
      <c r="K3" s="13" t="s">
        <v>249</v>
      </c>
    </row>
    <row r="4" spans="1:14" s="93" customFormat="1" ht="16.5">
      <c r="A4" s="426" t="s">
        <v>486</v>
      </c>
      <c r="B4" s="426"/>
      <c r="C4" s="426"/>
      <c r="D4" s="426"/>
      <c r="E4" s="426"/>
      <c r="F4" s="426"/>
      <c r="G4" s="426"/>
      <c r="H4" s="426"/>
      <c r="I4" s="426"/>
      <c r="J4" s="426"/>
      <c r="K4" s="426"/>
      <c r="L4" s="6"/>
      <c r="M4" s="6"/>
      <c r="N4" s="6"/>
    </row>
    <row r="5" spans="2:13" ht="15">
      <c r="B5" s="5"/>
      <c r="C5" s="5"/>
      <c r="D5" s="5"/>
      <c r="E5" s="5"/>
      <c r="F5" s="5"/>
      <c r="G5" s="5"/>
      <c r="H5" s="5"/>
      <c r="I5" s="5"/>
      <c r="J5" s="5"/>
      <c r="K5" s="5"/>
      <c r="L5" s="7"/>
      <c r="M5" s="7"/>
    </row>
    <row r="6" spans="1:31" s="80" customFormat="1" ht="15.75">
      <c r="A6" s="327" t="s">
        <v>163</v>
      </c>
      <c r="B6" s="327"/>
      <c r="C6" s="327"/>
      <c r="D6" s="327"/>
      <c r="E6" s="327"/>
      <c r="F6" s="327"/>
      <c r="G6" s="327"/>
      <c r="H6" s="327"/>
      <c r="I6" s="327"/>
      <c r="J6" s="327"/>
      <c r="K6" s="327"/>
      <c r="L6" s="87"/>
      <c r="M6" s="87"/>
      <c r="N6" s="87"/>
      <c r="O6" s="87"/>
      <c r="P6" s="87"/>
      <c r="Q6" s="87"/>
      <c r="R6" s="87"/>
      <c r="S6" s="87"/>
      <c r="T6" s="87"/>
      <c r="U6" s="87"/>
      <c r="V6" s="87"/>
      <c r="W6" s="87"/>
      <c r="X6" s="87"/>
      <c r="Y6" s="87"/>
      <c r="Z6" s="87"/>
      <c r="AA6" s="87"/>
      <c r="AB6" s="87"/>
      <c r="AC6" s="87"/>
      <c r="AD6" s="87"/>
      <c r="AE6" s="87"/>
    </row>
    <row r="7" spans="1:31" s="80" customFormat="1" ht="15.75">
      <c r="A7" s="335" t="s">
        <v>315</v>
      </c>
      <c r="B7" s="335"/>
      <c r="C7" s="335"/>
      <c r="D7" s="335"/>
      <c r="E7" s="335"/>
      <c r="F7" s="335"/>
      <c r="G7" s="335"/>
      <c r="H7" s="335"/>
      <c r="I7" s="335"/>
      <c r="J7" s="335"/>
      <c r="K7" s="335"/>
      <c r="L7" s="83"/>
      <c r="M7" s="83"/>
      <c r="N7" s="83"/>
      <c r="O7" s="83"/>
      <c r="P7" s="83"/>
      <c r="Q7" s="83"/>
      <c r="R7" s="83"/>
      <c r="S7" s="83"/>
      <c r="T7" s="83"/>
      <c r="U7" s="83"/>
      <c r="V7" s="83"/>
      <c r="W7" s="83"/>
      <c r="X7" s="83"/>
      <c r="Y7" s="83"/>
      <c r="Z7" s="83"/>
      <c r="AA7" s="83"/>
      <c r="AB7" s="83"/>
      <c r="AC7" s="83"/>
      <c r="AD7" s="83"/>
      <c r="AE7" s="83"/>
    </row>
    <row r="8" spans="1:31" s="80" customFormat="1" ht="16.5">
      <c r="A8" s="93"/>
      <c r="B8" s="93"/>
      <c r="C8" s="93"/>
      <c r="D8" s="93"/>
      <c r="E8" s="93"/>
      <c r="F8" s="93"/>
      <c r="G8" s="93"/>
      <c r="H8" s="93"/>
      <c r="I8" s="93"/>
      <c r="J8" s="93"/>
      <c r="K8" s="93"/>
      <c r="L8" s="10"/>
      <c r="M8" s="10"/>
      <c r="N8" s="10"/>
      <c r="O8" s="10"/>
      <c r="P8" s="10"/>
      <c r="Q8" s="10"/>
      <c r="R8" s="10"/>
      <c r="S8" s="10"/>
      <c r="T8" s="10"/>
      <c r="U8" s="10"/>
      <c r="V8" s="10"/>
      <c r="W8" s="10"/>
      <c r="X8" s="10"/>
      <c r="Y8" s="10"/>
      <c r="Z8" s="10"/>
      <c r="AA8" s="10"/>
      <c r="AB8" s="10"/>
      <c r="AC8" s="10"/>
      <c r="AD8" s="10"/>
      <c r="AE8" s="10"/>
    </row>
    <row r="9" spans="1:13" ht="15.75">
      <c r="A9" s="336" t="s">
        <v>56</v>
      </c>
      <c r="B9" s="336"/>
      <c r="C9" s="336"/>
      <c r="D9" s="336"/>
      <c r="E9" s="336"/>
      <c r="F9" s="336"/>
      <c r="G9" s="336"/>
      <c r="H9" s="336"/>
      <c r="I9" s="336"/>
      <c r="J9" s="336"/>
      <c r="K9" s="336"/>
      <c r="L9" s="7"/>
      <c r="M9" s="7"/>
    </row>
    <row r="10" spans="1:13" ht="15">
      <c r="A10" s="15"/>
      <c r="B10" s="9"/>
      <c r="C10" s="9"/>
      <c r="D10" s="9"/>
      <c r="E10" s="9"/>
      <c r="F10" s="9"/>
      <c r="G10" s="9"/>
      <c r="H10" s="9"/>
      <c r="I10" s="9"/>
      <c r="L10" s="7"/>
      <c r="M10" s="7"/>
    </row>
    <row r="11" spans="1:24" s="8" customFormat="1" ht="81.75" customHeight="1">
      <c r="A11" s="420" t="s">
        <v>164</v>
      </c>
      <c r="B11" s="420" t="s">
        <v>31</v>
      </c>
      <c r="C11" s="420" t="s">
        <v>4</v>
      </c>
      <c r="D11" s="420" t="s">
        <v>366</v>
      </c>
      <c r="E11" s="423" t="s">
        <v>367</v>
      </c>
      <c r="F11" s="473" t="s">
        <v>513</v>
      </c>
      <c r="G11" s="433" t="s">
        <v>503</v>
      </c>
      <c r="H11" s="433"/>
      <c r="I11" s="420" t="s">
        <v>77</v>
      </c>
      <c r="J11" s="326" t="s">
        <v>80</v>
      </c>
      <c r="K11" s="326"/>
      <c r="L11" s="6"/>
      <c r="M11" s="6"/>
      <c r="N11" s="6"/>
      <c r="O11" s="5"/>
      <c r="P11" s="5"/>
      <c r="Q11" s="5"/>
      <c r="R11" s="5"/>
      <c r="S11" s="5"/>
      <c r="T11" s="5"/>
      <c r="U11" s="5"/>
      <c r="V11" s="5"/>
      <c r="W11" s="5"/>
      <c r="X11" s="5"/>
    </row>
    <row r="12" spans="1:24" s="8" customFormat="1" ht="296.25" customHeight="1">
      <c r="A12" s="422"/>
      <c r="B12" s="422"/>
      <c r="C12" s="422"/>
      <c r="D12" s="422"/>
      <c r="E12" s="423"/>
      <c r="F12" s="474"/>
      <c r="G12" s="112" t="s">
        <v>484</v>
      </c>
      <c r="H12" s="112" t="s">
        <v>649</v>
      </c>
      <c r="I12" s="422"/>
      <c r="J12" s="115" t="s">
        <v>128</v>
      </c>
      <c r="K12" s="115" t="s">
        <v>129</v>
      </c>
      <c r="L12" s="6"/>
      <c r="M12" s="6"/>
      <c r="N12" s="6"/>
      <c r="O12" s="5"/>
      <c r="Q12" s="5"/>
      <c r="R12" s="5"/>
      <c r="S12" s="5"/>
      <c r="T12" s="5"/>
      <c r="U12" s="5"/>
      <c r="V12" s="5"/>
      <c r="W12" s="5"/>
      <c r="X12" s="5"/>
    </row>
    <row r="13" spans="1:24" s="8" customFormat="1" ht="15" customHeight="1">
      <c r="A13" s="37">
        <v>1</v>
      </c>
      <c r="B13" s="37">
        <v>2</v>
      </c>
      <c r="C13" s="37">
        <v>3</v>
      </c>
      <c r="D13" s="37">
        <v>4</v>
      </c>
      <c r="E13" s="37">
        <v>5</v>
      </c>
      <c r="F13" s="37">
        <v>6</v>
      </c>
      <c r="G13" s="37">
        <v>7</v>
      </c>
      <c r="H13" s="37">
        <v>8</v>
      </c>
      <c r="I13" s="37">
        <v>9</v>
      </c>
      <c r="J13" s="37">
        <v>10</v>
      </c>
      <c r="K13" s="37">
        <v>11</v>
      </c>
      <c r="L13" s="6"/>
      <c r="M13" s="6"/>
      <c r="N13" s="6"/>
      <c r="O13" s="5"/>
      <c r="P13" s="5"/>
      <c r="Q13" s="5"/>
      <c r="R13" s="5"/>
      <c r="S13" s="5"/>
      <c r="T13" s="5"/>
      <c r="U13" s="5"/>
      <c r="V13" s="5"/>
      <c r="W13" s="5"/>
      <c r="X13" s="5"/>
    </row>
    <row r="14" spans="1:11" ht="15">
      <c r="A14" s="57"/>
      <c r="B14" s="58"/>
      <c r="C14" s="58"/>
      <c r="D14" s="58"/>
      <c r="E14" s="58"/>
      <c r="F14" s="58"/>
      <c r="G14" s="58"/>
      <c r="H14" s="58"/>
      <c r="I14" s="58"/>
      <c r="J14" s="110"/>
      <c r="K14" s="110"/>
    </row>
    <row r="15" spans="1:14" s="93" customFormat="1" ht="15">
      <c r="A15" s="187"/>
      <c r="B15" s="50"/>
      <c r="C15" s="50"/>
      <c r="D15" s="50"/>
      <c r="E15" s="50"/>
      <c r="F15" s="50"/>
      <c r="G15" s="50"/>
      <c r="H15" s="50"/>
      <c r="I15" s="50"/>
      <c r="J15" s="49"/>
      <c r="K15" s="49"/>
      <c r="L15" s="6"/>
      <c r="M15" s="6"/>
      <c r="N15" s="6"/>
    </row>
    <row r="16" spans="1:14" s="93" customFormat="1" ht="15">
      <c r="A16" s="187"/>
      <c r="B16" s="50"/>
      <c r="C16" s="50"/>
      <c r="D16" s="50"/>
      <c r="E16" s="50"/>
      <c r="F16" s="50"/>
      <c r="G16" s="50"/>
      <c r="H16" s="50"/>
      <c r="I16" s="50"/>
      <c r="J16" s="49"/>
      <c r="K16" s="49"/>
      <c r="L16" s="6"/>
      <c r="M16" s="6"/>
      <c r="N16" s="6"/>
    </row>
    <row r="17" spans="1:14" s="93" customFormat="1" ht="15">
      <c r="A17" s="187"/>
      <c r="B17" s="50"/>
      <c r="C17" s="50"/>
      <c r="D17" s="50"/>
      <c r="E17" s="50"/>
      <c r="F17" s="50"/>
      <c r="G17" s="50"/>
      <c r="H17" s="50"/>
      <c r="I17" s="50"/>
      <c r="J17" s="49"/>
      <c r="K17" s="49"/>
      <c r="L17" s="6"/>
      <c r="M17" s="6"/>
      <c r="N17" s="6"/>
    </row>
    <row r="18" spans="1:14" s="93" customFormat="1" ht="15">
      <c r="A18" s="187"/>
      <c r="B18" s="50"/>
      <c r="C18" s="50"/>
      <c r="D18" s="50"/>
      <c r="E18" s="50"/>
      <c r="F18" s="50"/>
      <c r="G18" s="50"/>
      <c r="H18" s="50"/>
      <c r="I18" s="50"/>
      <c r="J18" s="49"/>
      <c r="K18" s="49"/>
      <c r="L18" s="6"/>
      <c r="M18" s="6"/>
      <c r="N18" s="6"/>
    </row>
    <row r="19" spans="1:14" s="93" customFormat="1" ht="15">
      <c r="A19" s="187"/>
      <c r="B19" s="50"/>
      <c r="C19" s="50"/>
      <c r="D19" s="50"/>
      <c r="E19" s="50"/>
      <c r="F19" s="50"/>
      <c r="G19" s="50"/>
      <c r="H19" s="50"/>
      <c r="I19" s="50"/>
      <c r="J19" s="49"/>
      <c r="K19" s="49"/>
      <c r="L19" s="6"/>
      <c r="M19" s="6"/>
      <c r="N19" s="6"/>
    </row>
    <row r="20" spans="1:14" s="93" customFormat="1" ht="15">
      <c r="A20" s="187"/>
      <c r="B20" s="50"/>
      <c r="C20" s="50"/>
      <c r="D20" s="50"/>
      <c r="E20" s="50"/>
      <c r="F20" s="50"/>
      <c r="G20" s="50"/>
      <c r="H20" s="50"/>
      <c r="I20" s="50"/>
      <c r="J20" s="49"/>
      <c r="K20" s="49"/>
      <c r="L20" s="6"/>
      <c r="M20" s="6"/>
      <c r="N20" s="6"/>
    </row>
    <row r="21" spans="1:14" s="93" customFormat="1" ht="15">
      <c r="A21" s="187"/>
      <c r="B21" s="50"/>
      <c r="C21" s="50"/>
      <c r="D21" s="50"/>
      <c r="E21" s="50"/>
      <c r="F21" s="50"/>
      <c r="G21" s="50"/>
      <c r="H21" s="50"/>
      <c r="I21" s="50"/>
      <c r="J21" s="49"/>
      <c r="K21" s="49"/>
      <c r="L21" s="6"/>
      <c r="M21" s="6"/>
      <c r="N21" s="6"/>
    </row>
    <row r="22" spans="1:14" s="93" customFormat="1" ht="15">
      <c r="A22" s="187"/>
      <c r="B22" s="50"/>
      <c r="C22" s="50"/>
      <c r="D22" s="50"/>
      <c r="E22" s="50"/>
      <c r="F22" s="50"/>
      <c r="G22" s="50"/>
      <c r="H22" s="50"/>
      <c r="I22" s="50"/>
      <c r="J22" s="49"/>
      <c r="K22" s="49"/>
      <c r="L22" s="6"/>
      <c r="M22" s="6"/>
      <c r="N22" s="6"/>
    </row>
    <row r="23" spans="1:14" s="93" customFormat="1" ht="15">
      <c r="A23" s="187"/>
      <c r="B23" s="50"/>
      <c r="C23" s="50"/>
      <c r="D23" s="50"/>
      <c r="E23" s="50"/>
      <c r="F23" s="50"/>
      <c r="G23" s="50"/>
      <c r="H23" s="50"/>
      <c r="I23" s="50"/>
      <c r="J23" s="49"/>
      <c r="K23" s="49"/>
      <c r="L23" s="6"/>
      <c r="M23" s="6"/>
      <c r="N23" s="6"/>
    </row>
    <row r="24" spans="1:14" s="93" customFormat="1" ht="15">
      <c r="A24" s="187"/>
      <c r="B24" s="50"/>
      <c r="C24" s="50"/>
      <c r="D24" s="50"/>
      <c r="E24" s="50"/>
      <c r="F24" s="50"/>
      <c r="G24" s="50"/>
      <c r="H24" s="50"/>
      <c r="I24" s="50"/>
      <c r="J24" s="49"/>
      <c r="K24" s="49"/>
      <c r="L24" s="6"/>
      <c r="M24" s="6"/>
      <c r="N24" s="6"/>
    </row>
    <row r="25" spans="1:14" s="93" customFormat="1" ht="15">
      <c r="A25" s="187"/>
      <c r="B25" s="50"/>
      <c r="C25" s="50"/>
      <c r="D25" s="50"/>
      <c r="E25" s="50"/>
      <c r="F25" s="50"/>
      <c r="G25" s="50"/>
      <c r="H25" s="50"/>
      <c r="I25" s="50"/>
      <c r="J25" s="49"/>
      <c r="K25" s="49"/>
      <c r="L25" s="6"/>
      <c r="M25" s="6"/>
      <c r="N25" s="6"/>
    </row>
    <row r="26" spans="1:14" s="93" customFormat="1" ht="15">
      <c r="A26" s="187"/>
      <c r="B26" s="50"/>
      <c r="C26" s="50"/>
      <c r="D26" s="50"/>
      <c r="E26" s="50"/>
      <c r="F26" s="50"/>
      <c r="G26" s="50"/>
      <c r="H26" s="50"/>
      <c r="I26" s="50"/>
      <c r="J26" s="49"/>
      <c r="K26" s="49"/>
      <c r="L26" s="6"/>
      <c r="M26" s="6"/>
      <c r="N26" s="6"/>
    </row>
    <row r="27" spans="1:14" s="93" customFormat="1" ht="15">
      <c r="A27" s="187"/>
      <c r="B27" s="50"/>
      <c r="C27" s="50"/>
      <c r="D27" s="50"/>
      <c r="E27" s="50"/>
      <c r="F27" s="50"/>
      <c r="G27" s="50"/>
      <c r="H27" s="50"/>
      <c r="I27" s="50"/>
      <c r="J27" s="49"/>
      <c r="K27" s="49"/>
      <c r="L27" s="6"/>
      <c r="M27" s="6"/>
      <c r="N27" s="6"/>
    </row>
    <row r="28" spans="1:14" s="93" customFormat="1" ht="15">
      <c r="A28" s="187"/>
      <c r="B28" s="50"/>
      <c r="C28" s="50"/>
      <c r="D28" s="50"/>
      <c r="E28" s="50"/>
      <c r="F28" s="50"/>
      <c r="G28" s="50"/>
      <c r="H28" s="50"/>
      <c r="I28" s="50"/>
      <c r="J28" s="49"/>
      <c r="K28" s="49"/>
      <c r="L28" s="6"/>
      <c r="M28" s="6"/>
      <c r="N28" s="6"/>
    </row>
    <row r="29" spans="1:14" s="93" customFormat="1" ht="15">
      <c r="A29" s="187"/>
      <c r="B29" s="50"/>
      <c r="C29" s="50"/>
      <c r="D29" s="50"/>
      <c r="E29" s="50"/>
      <c r="F29" s="50"/>
      <c r="G29" s="50"/>
      <c r="H29" s="50"/>
      <c r="I29" s="50"/>
      <c r="J29" s="49"/>
      <c r="K29" s="49"/>
      <c r="L29" s="6"/>
      <c r="M29" s="6"/>
      <c r="N29" s="6"/>
    </row>
    <row r="30" spans="1:14" s="93" customFormat="1" ht="15">
      <c r="A30" s="187"/>
      <c r="B30" s="50"/>
      <c r="C30" s="50"/>
      <c r="D30" s="50"/>
      <c r="E30" s="50"/>
      <c r="F30" s="50"/>
      <c r="G30" s="50"/>
      <c r="H30" s="50"/>
      <c r="I30" s="50"/>
      <c r="J30" s="49"/>
      <c r="K30" s="49"/>
      <c r="L30" s="6"/>
      <c r="M30" s="6"/>
      <c r="N30" s="6"/>
    </row>
    <row r="31" spans="1:14" s="93" customFormat="1" ht="15">
      <c r="A31" s="187"/>
      <c r="B31" s="50"/>
      <c r="C31" s="50"/>
      <c r="D31" s="50"/>
      <c r="E31" s="50"/>
      <c r="F31" s="50"/>
      <c r="G31" s="50"/>
      <c r="H31" s="50"/>
      <c r="I31" s="50"/>
      <c r="J31" s="49"/>
      <c r="K31" s="49"/>
      <c r="L31" s="6"/>
      <c r="M31" s="6"/>
      <c r="N31" s="6"/>
    </row>
    <row r="32" spans="1:14" s="93" customFormat="1" ht="15">
      <c r="A32" s="187"/>
      <c r="B32" s="50"/>
      <c r="C32" s="50"/>
      <c r="D32" s="50"/>
      <c r="E32" s="50"/>
      <c r="F32" s="50"/>
      <c r="G32" s="50"/>
      <c r="H32" s="50"/>
      <c r="I32" s="50"/>
      <c r="J32" s="49"/>
      <c r="K32" s="49"/>
      <c r="L32" s="6"/>
      <c r="M32" s="6"/>
      <c r="N32" s="6"/>
    </row>
    <row r="33" spans="1:14" s="93" customFormat="1" ht="15">
      <c r="A33" s="187"/>
      <c r="B33" s="50"/>
      <c r="C33" s="50"/>
      <c r="D33" s="50"/>
      <c r="E33" s="50"/>
      <c r="F33" s="50"/>
      <c r="G33" s="50"/>
      <c r="H33" s="50"/>
      <c r="I33" s="50"/>
      <c r="J33" s="49"/>
      <c r="K33" s="49"/>
      <c r="L33" s="6"/>
      <c r="M33" s="6"/>
      <c r="N33" s="6"/>
    </row>
    <row r="34" spans="1:14" s="93" customFormat="1" ht="15">
      <c r="A34" s="187"/>
      <c r="B34" s="50"/>
      <c r="C34" s="50"/>
      <c r="D34" s="50"/>
      <c r="E34" s="50"/>
      <c r="F34" s="50"/>
      <c r="G34" s="50"/>
      <c r="H34" s="50"/>
      <c r="I34" s="50"/>
      <c r="J34" s="49"/>
      <c r="K34" s="49"/>
      <c r="L34" s="6"/>
      <c r="M34" s="6"/>
      <c r="N34" s="6"/>
    </row>
    <row r="35" spans="1:14" s="93" customFormat="1" ht="15">
      <c r="A35" s="187"/>
      <c r="B35" s="50"/>
      <c r="C35" s="50"/>
      <c r="D35" s="50"/>
      <c r="E35" s="50"/>
      <c r="F35" s="50"/>
      <c r="G35" s="50"/>
      <c r="H35" s="50"/>
      <c r="I35" s="50"/>
      <c r="J35" s="49"/>
      <c r="K35" s="49"/>
      <c r="L35" s="6"/>
      <c r="M35" s="6"/>
      <c r="N35" s="6"/>
    </row>
    <row r="36" spans="1:14" s="93" customFormat="1" ht="15">
      <c r="A36" s="187"/>
      <c r="B36" s="50"/>
      <c r="C36" s="50"/>
      <c r="D36" s="50"/>
      <c r="E36" s="50"/>
      <c r="F36" s="50"/>
      <c r="G36" s="50"/>
      <c r="H36" s="50"/>
      <c r="I36" s="50"/>
      <c r="J36" s="49"/>
      <c r="K36" s="49"/>
      <c r="L36" s="6"/>
      <c r="M36" s="6"/>
      <c r="N36" s="6"/>
    </row>
    <row r="37" spans="1:14" s="93" customFormat="1" ht="15">
      <c r="A37" s="187"/>
      <c r="B37" s="50"/>
      <c r="C37" s="50"/>
      <c r="D37" s="50"/>
      <c r="E37" s="50"/>
      <c r="F37" s="50"/>
      <c r="G37" s="50"/>
      <c r="H37" s="50"/>
      <c r="I37" s="50"/>
      <c r="J37" s="49"/>
      <c r="K37" s="49"/>
      <c r="L37" s="6"/>
      <c r="M37" s="6"/>
      <c r="N37" s="6"/>
    </row>
    <row r="38" spans="1:14" s="93" customFormat="1" ht="15">
      <c r="A38" s="187"/>
      <c r="B38" s="50"/>
      <c r="C38" s="50"/>
      <c r="D38" s="50"/>
      <c r="E38" s="50"/>
      <c r="F38" s="50"/>
      <c r="G38" s="50"/>
      <c r="H38" s="50"/>
      <c r="I38" s="50"/>
      <c r="J38" s="49"/>
      <c r="K38" s="49"/>
      <c r="L38" s="6"/>
      <c r="M38" s="6"/>
      <c r="N38" s="6"/>
    </row>
    <row r="39" spans="1:14" s="93" customFormat="1" ht="15">
      <c r="A39" s="187"/>
      <c r="B39" s="50"/>
      <c r="C39" s="50"/>
      <c r="D39" s="50"/>
      <c r="E39" s="50"/>
      <c r="F39" s="50"/>
      <c r="G39" s="50"/>
      <c r="H39" s="50"/>
      <c r="I39" s="50"/>
      <c r="J39" s="49"/>
      <c r="K39" s="49"/>
      <c r="L39" s="6"/>
      <c r="M39" s="6"/>
      <c r="N39" s="6"/>
    </row>
    <row r="40" spans="1:14" s="93" customFormat="1" ht="15">
      <c r="A40" s="187"/>
      <c r="B40" s="50"/>
      <c r="C40" s="50"/>
      <c r="D40" s="50"/>
      <c r="E40" s="50"/>
      <c r="F40" s="50"/>
      <c r="G40" s="50"/>
      <c r="H40" s="50"/>
      <c r="I40" s="50"/>
      <c r="J40" s="49"/>
      <c r="K40" s="49"/>
      <c r="L40" s="6"/>
      <c r="M40" s="6"/>
      <c r="N40" s="6"/>
    </row>
    <row r="41" spans="1:14" s="93" customFormat="1" ht="15">
      <c r="A41" s="187"/>
      <c r="B41" s="50"/>
      <c r="C41" s="50"/>
      <c r="D41" s="50"/>
      <c r="E41" s="50"/>
      <c r="F41" s="50"/>
      <c r="G41" s="50"/>
      <c r="H41" s="50"/>
      <c r="I41" s="50"/>
      <c r="J41" s="49"/>
      <c r="K41" s="49"/>
      <c r="L41" s="6"/>
      <c r="M41" s="6"/>
      <c r="N41" s="6"/>
    </row>
    <row r="42" spans="1:14" s="93" customFormat="1" ht="15">
      <c r="A42" s="187"/>
      <c r="B42" s="50"/>
      <c r="C42" s="50"/>
      <c r="D42" s="50"/>
      <c r="E42" s="50"/>
      <c r="F42" s="50"/>
      <c r="G42" s="50"/>
      <c r="H42" s="50"/>
      <c r="I42" s="50"/>
      <c r="J42" s="49"/>
      <c r="K42" s="49"/>
      <c r="L42" s="6"/>
      <c r="M42" s="6"/>
      <c r="N42" s="6"/>
    </row>
    <row r="43" spans="1:14" s="93" customFormat="1" ht="15">
      <c r="A43" s="187"/>
      <c r="B43" s="50"/>
      <c r="C43" s="50"/>
      <c r="D43" s="50"/>
      <c r="E43" s="50"/>
      <c r="F43" s="50"/>
      <c r="G43" s="50"/>
      <c r="H43" s="50"/>
      <c r="I43" s="50"/>
      <c r="J43" s="49"/>
      <c r="K43" s="49"/>
      <c r="L43" s="6"/>
      <c r="M43" s="6"/>
      <c r="N43" s="6"/>
    </row>
    <row r="44" spans="1:14" s="93" customFormat="1" ht="15">
      <c r="A44" s="187"/>
      <c r="B44" s="50"/>
      <c r="C44" s="50"/>
      <c r="D44" s="50"/>
      <c r="E44" s="50"/>
      <c r="F44" s="50"/>
      <c r="G44" s="50"/>
      <c r="H44" s="50"/>
      <c r="I44" s="50"/>
      <c r="J44" s="49"/>
      <c r="K44" s="49"/>
      <c r="L44" s="6"/>
      <c r="M44" s="6"/>
      <c r="N44" s="6"/>
    </row>
    <row r="45" spans="1:14" s="93" customFormat="1" ht="15">
      <c r="A45" s="187"/>
      <c r="B45" s="50"/>
      <c r="C45" s="50"/>
      <c r="D45" s="50"/>
      <c r="E45" s="50"/>
      <c r="F45" s="50"/>
      <c r="G45" s="50"/>
      <c r="H45" s="50"/>
      <c r="I45" s="50"/>
      <c r="J45" s="49"/>
      <c r="K45" s="49"/>
      <c r="L45" s="6"/>
      <c r="M45" s="6"/>
      <c r="N45" s="6"/>
    </row>
    <row r="46" spans="1:14" s="93" customFormat="1" ht="15">
      <c r="A46" s="187"/>
      <c r="B46" s="50"/>
      <c r="C46" s="50"/>
      <c r="D46" s="50"/>
      <c r="E46" s="50"/>
      <c r="F46" s="50"/>
      <c r="G46" s="50"/>
      <c r="H46" s="50"/>
      <c r="I46" s="50"/>
      <c r="J46" s="49"/>
      <c r="K46" s="49"/>
      <c r="L46" s="6"/>
      <c r="M46" s="6"/>
      <c r="N46" s="6"/>
    </row>
    <row r="47" spans="1:14" s="93" customFormat="1" ht="15">
      <c r="A47" s="187"/>
      <c r="B47" s="50"/>
      <c r="C47" s="50"/>
      <c r="D47" s="50"/>
      <c r="E47" s="50"/>
      <c r="F47" s="50"/>
      <c r="G47" s="50"/>
      <c r="H47" s="50"/>
      <c r="I47" s="50"/>
      <c r="J47" s="49"/>
      <c r="K47" s="49"/>
      <c r="L47" s="6"/>
      <c r="M47" s="6"/>
      <c r="N47" s="6"/>
    </row>
    <row r="48" spans="1:14" s="93" customFormat="1" ht="15">
      <c r="A48" s="187"/>
      <c r="B48" s="50"/>
      <c r="C48" s="50"/>
      <c r="D48" s="50"/>
      <c r="E48" s="50"/>
      <c r="F48" s="50"/>
      <c r="G48" s="50"/>
      <c r="H48" s="50"/>
      <c r="I48" s="50"/>
      <c r="J48" s="49"/>
      <c r="K48" s="49"/>
      <c r="L48" s="6"/>
      <c r="M48" s="6"/>
      <c r="N48" s="6"/>
    </row>
    <row r="49" spans="1:14" s="93" customFormat="1" ht="15">
      <c r="A49" s="187"/>
      <c r="B49" s="50"/>
      <c r="C49" s="50"/>
      <c r="D49" s="50"/>
      <c r="E49" s="50"/>
      <c r="F49" s="50"/>
      <c r="G49" s="50"/>
      <c r="H49" s="50"/>
      <c r="I49" s="50"/>
      <c r="J49" s="49"/>
      <c r="K49" s="49"/>
      <c r="L49" s="6"/>
      <c r="M49" s="6"/>
      <c r="N49" s="6"/>
    </row>
    <row r="50" spans="1:14" s="93" customFormat="1" ht="15">
      <c r="A50" s="187"/>
      <c r="B50" s="50"/>
      <c r="C50" s="50"/>
      <c r="D50" s="50"/>
      <c r="E50" s="50"/>
      <c r="F50" s="50"/>
      <c r="G50" s="50"/>
      <c r="H50" s="50"/>
      <c r="I50" s="50"/>
      <c r="J50" s="49"/>
      <c r="K50" s="49"/>
      <c r="L50" s="6"/>
      <c r="M50" s="6"/>
      <c r="N50" s="6"/>
    </row>
    <row r="51" spans="1:14" s="93" customFormat="1" ht="15">
      <c r="A51" s="187"/>
      <c r="B51" s="50"/>
      <c r="C51" s="50"/>
      <c r="D51" s="50"/>
      <c r="E51" s="50"/>
      <c r="F51" s="50"/>
      <c r="G51" s="50"/>
      <c r="H51" s="50"/>
      <c r="I51" s="50"/>
      <c r="J51" s="49"/>
      <c r="K51" s="49"/>
      <c r="L51" s="6"/>
      <c r="M51" s="6"/>
      <c r="N51" s="6"/>
    </row>
    <row r="52" spans="1:14" s="93" customFormat="1" ht="15">
      <c r="A52" s="187"/>
      <c r="B52" s="50"/>
      <c r="C52" s="50"/>
      <c r="D52" s="50"/>
      <c r="E52" s="50"/>
      <c r="F52" s="50"/>
      <c r="G52" s="50"/>
      <c r="H52" s="50"/>
      <c r="I52" s="50"/>
      <c r="J52" s="49"/>
      <c r="K52" s="49"/>
      <c r="L52" s="6"/>
      <c r="M52" s="6"/>
      <c r="N52" s="6"/>
    </row>
    <row r="53" spans="1:14" s="93" customFormat="1" ht="15">
      <c r="A53" s="187"/>
      <c r="B53" s="50"/>
      <c r="C53" s="50"/>
      <c r="D53" s="50"/>
      <c r="E53" s="50"/>
      <c r="F53" s="50"/>
      <c r="G53" s="50"/>
      <c r="H53" s="50"/>
      <c r="I53" s="50"/>
      <c r="J53" s="49"/>
      <c r="K53" s="49"/>
      <c r="L53" s="6"/>
      <c r="M53" s="6"/>
      <c r="N53" s="6"/>
    </row>
    <row r="54" spans="1:14" s="93" customFormat="1" ht="15">
      <c r="A54" s="187"/>
      <c r="B54" s="50"/>
      <c r="C54" s="50"/>
      <c r="D54" s="50"/>
      <c r="E54" s="50"/>
      <c r="F54" s="50"/>
      <c r="G54" s="50"/>
      <c r="H54" s="50"/>
      <c r="I54" s="50"/>
      <c r="J54" s="49"/>
      <c r="K54" s="49"/>
      <c r="L54" s="6"/>
      <c r="M54" s="6"/>
      <c r="N54" s="6"/>
    </row>
    <row r="55" spans="1:14" s="93" customFormat="1" ht="15">
      <c r="A55" s="187"/>
      <c r="B55" s="50"/>
      <c r="C55" s="50"/>
      <c r="D55" s="50"/>
      <c r="E55" s="50"/>
      <c r="F55" s="50"/>
      <c r="G55" s="50"/>
      <c r="H55" s="50"/>
      <c r="I55" s="50"/>
      <c r="J55" s="49"/>
      <c r="K55" s="49"/>
      <c r="L55" s="6"/>
      <c r="M55" s="6"/>
      <c r="N55" s="6"/>
    </row>
    <row r="56" spans="1:14" s="93" customFormat="1" ht="15">
      <c r="A56" s="187"/>
      <c r="B56" s="50"/>
      <c r="C56" s="50"/>
      <c r="D56" s="50"/>
      <c r="E56" s="50"/>
      <c r="F56" s="50"/>
      <c r="G56" s="50"/>
      <c r="H56" s="50"/>
      <c r="I56" s="50"/>
      <c r="J56" s="49"/>
      <c r="K56" s="49"/>
      <c r="L56" s="6"/>
      <c r="M56" s="6"/>
      <c r="N56" s="6"/>
    </row>
    <row r="57" spans="1:14" s="93" customFormat="1" ht="15">
      <c r="A57" s="187"/>
      <c r="B57" s="50"/>
      <c r="C57" s="50"/>
      <c r="D57" s="50"/>
      <c r="E57" s="50"/>
      <c r="F57" s="50"/>
      <c r="G57" s="50"/>
      <c r="H57" s="50"/>
      <c r="I57" s="50"/>
      <c r="J57" s="49"/>
      <c r="K57" s="49"/>
      <c r="L57" s="6"/>
      <c r="M57" s="6"/>
      <c r="N57" s="6"/>
    </row>
    <row r="58" spans="1:14" s="93" customFormat="1" ht="15">
      <c r="A58" s="187"/>
      <c r="B58" s="50"/>
      <c r="C58" s="50"/>
      <c r="D58" s="50"/>
      <c r="E58" s="50"/>
      <c r="F58" s="50"/>
      <c r="G58" s="50"/>
      <c r="H58" s="50"/>
      <c r="I58" s="50"/>
      <c r="J58" s="49"/>
      <c r="K58" s="49"/>
      <c r="L58" s="6"/>
      <c r="M58" s="6"/>
      <c r="N58" s="6"/>
    </row>
    <row r="59" spans="1:14" s="93" customFormat="1" ht="15">
      <c r="A59" s="187"/>
      <c r="B59" s="50"/>
      <c r="C59" s="50"/>
      <c r="D59" s="50"/>
      <c r="E59" s="50"/>
      <c r="F59" s="50"/>
      <c r="G59" s="50"/>
      <c r="H59" s="50"/>
      <c r="I59" s="50"/>
      <c r="J59" s="49"/>
      <c r="K59" s="49"/>
      <c r="L59" s="6"/>
      <c r="M59" s="6"/>
      <c r="N59" s="6"/>
    </row>
    <row r="60" spans="1:14" s="93" customFormat="1" ht="15">
      <c r="A60" s="187"/>
      <c r="B60" s="50"/>
      <c r="C60" s="50"/>
      <c r="D60" s="50"/>
      <c r="E60" s="50"/>
      <c r="F60" s="50"/>
      <c r="G60" s="50"/>
      <c r="H60" s="50"/>
      <c r="I60" s="50"/>
      <c r="J60" s="49"/>
      <c r="K60" s="49"/>
      <c r="L60" s="6"/>
      <c r="M60" s="6"/>
      <c r="N60" s="6"/>
    </row>
    <row r="61" spans="1:14" s="93" customFormat="1" ht="15">
      <c r="A61" s="187"/>
      <c r="B61" s="50"/>
      <c r="C61" s="50"/>
      <c r="D61" s="50"/>
      <c r="E61" s="50"/>
      <c r="F61" s="50"/>
      <c r="G61" s="50"/>
      <c r="H61" s="50"/>
      <c r="I61" s="50"/>
      <c r="J61" s="49"/>
      <c r="K61" s="49"/>
      <c r="L61" s="6"/>
      <c r="M61" s="6"/>
      <c r="N61" s="6"/>
    </row>
    <row r="62" spans="1:14" s="93" customFormat="1" ht="15">
      <c r="A62" s="187"/>
      <c r="B62" s="50"/>
      <c r="C62" s="50"/>
      <c r="D62" s="50"/>
      <c r="E62" s="50"/>
      <c r="F62" s="50"/>
      <c r="G62" s="50"/>
      <c r="H62" s="50"/>
      <c r="I62" s="50"/>
      <c r="J62" s="49"/>
      <c r="K62" s="49"/>
      <c r="L62" s="6"/>
      <c r="M62" s="6"/>
      <c r="N62" s="6"/>
    </row>
    <row r="63" spans="1:14" s="93" customFormat="1" ht="15">
      <c r="A63" s="187"/>
      <c r="B63" s="50"/>
      <c r="C63" s="50"/>
      <c r="D63" s="50"/>
      <c r="E63" s="50"/>
      <c r="F63" s="50"/>
      <c r="G63" s="50"/>
      <c r="H63" s="50"/>
      <c r="I63" s="50"/>
      <c r="J63" s="49"/>
      <c r="K63" s="49"/>
      <c r="L63" s="6"/>
      <c r="M63" s="6"/>
      <c r="N63" s="6"/>
    </row>
    <row r="64" spans="1:14" s="93" customFormat="1" ht="15">
      <c r="A64" s="187"/>
      <c r="B64" s="50"/>
      <c r="C64" s="50"/>
      <c r="D64" s="50"/>
      <c r="E64" s="50"/>
      <c r="F64" s="50"/>
      <c r="G64" s="50"/>
      <c r="H64" s="50"/>
      <c r="I64" s="50"/>
      <c r="J64" s="49"/>
      <c r="K64" s="49"/>
      <c r="L64" s="6"/>
      <c r="M64" s="6"/>
      <c r="N64" s="6"/>
    </row>
    <row r="65" spans="1:14" s="93" customFormat="1" ht="15">
      <c r="A65" s="187"/>
      <c r="B65" s="50"/>
      <c r="C65" s="50"/>
      <c r="D65" s="50"/>
      <c r="E65" s="50"/>
      <c r="F65" s="50"/>
      <c r="G65" s="50"/>
      <c r="H65" s="50"/>
      <c r="I65" s="50"/>
      <c r="J65" s="49"/>
      <c r="K65" s="49"/>
      <c r="L65" s="6"/>
      <c r="M65" s="6"/>
      <c r="N65" s="6"/>
    </row>
    <row r="66" spans="1:14" s="93" customFormat="1" ht="15">
      <c r="A66" s="187"/>
      <c r="B66" s="50"/>
      <c r="C66" s="50"/>
      <c r="D66" s="50"/>
      <c r="E66" s="50"/>
      <c r="F66" s="50"/>
      <c r="G66" s="50"/>
      <c r="H66" s="50"/>
      <c r="I66" s="50"/>
      <c r="J66" s="49"/>
      <c r="K66" s="49"/>
      <c r="L66" s="6"/>
      <c r="M66" s="6"/>
      <c r="N66" s="6"/>
    </row>
    <row r="67" spans="1:14" s="93" customFormat="1" ht="15">
      <c r="A67" s="187"/>
      <c r="B67" s="50"/>
      <c r="C67" s="50"/>
      <c r="D67" s="50"/>
      <c r="E67" s="50"/>
      <c r="F67" s="50"/>
      <c r="G67" s="50"/>
      <c r="H67" s="50"/>
      <c r="I67" s="50"/>
      <c r="J67" s="49"/>
      <c r="K67" s="49"/>
      <c r="L67" s="6"/>
      <c r="M67" s="6"/>
      <c r="N67" s="6"/>
    </row>
    <row r="68" spans="1:14" s="93" customFormat="1" ht="15">
      <c r="A68" s="187"/>
      <c r="B68" s="50"/>
      <c r="C68" s="50"/>
      <c r="D68" s="50"/>
      <c r="E68" s="50"/>
      <c r="F68" s="50"/>
      <c r="G68" s="50"/>
      <c r="H68" s="50"/>
      <c r="I68" s="50"/>
      <c r="J68" s="49"/>
      <c r="K68" s="49"/>
      <c r="L68" s="6"/>
      <c r="M68" s="6"/>
      <c r="N68" s="6"/>
    </row>
    <row r="69" spans="1:14" s="93" customFormat="1" ht="15">
      <c r="A69" s="187"/>
      <c r="B69" s="50"/>
      <c r="C69" s="50"/>
      <c r="D69" s="50"/>
      <c r="E69" s="50"/>
      <c r="F69" s="50"/>
      <c r="G69" s="50"/>
      <c r="H69" s="50"/>
      <c r="I69" s="50"/>
      <c r="J69" s="49"/>
      <c r="K69" s="49"/>
      <c r="L69" s="6"/>
      <c r="M69" s="6"/>
      <c r="N69" s="6"/>
    </row>
    <row r="70" spans="1:14" s="93" customFormat="1" ht="15">
      <c r="A70" s="187"/>
      <c r="B70" s="50"/>
      <c r="C70" s="50"/>
      <c r="D70" s="50"/>
      <c r="E70" s="50"/>
      <c r="F70" s="50"/>
      <c r="G70" s="50"/>
      <c r="H70" s="50"/>
      <c r="I70" s="50"/>
      <c r="J70" s="49"/>
      <c r="K70" s="49"/>
      <c r="L70" s="6"/>
      <c r="M70" s="6"/>
      <c r="N70" s="6"/>
    </row>
    <row r="71" spans="1:14" s="93" customFormat="1" ht="15">
      <c r="A71" s="187"/>
      <c r="B71" s="50"/>
      <c r="C71" s="50"/>
      <c r="D71" s="50"/>
      <c r="E71" s="50"/>
      <c r="F71" s="50"/>
      <c r="G71" s="50"/>
      <c r="H71" s="50"/>
      <c r="I71" s="50"/>
      <c r="J71" s="49"/>
      <c r="K71" s="49"/>
      <c r="L71" s="6"/>
      <c r="M71" s="6"/>
      <c r="N71" s="6"/>
    </row>
    <row r="72" spans="1:14" s="93" customFormat="1" ht="15">
      <c r="A72" s="187"/>
      <c r="B72" s="50"/>
      <c r="C72" s="50"/>
      <c r="D72" s="50"/>
      <c r="E72" s="50"/>
      <c r="F72" s="50"/>
      <c r="G72" s="50"/>
      <c r="H72" s="50"/>
      <c r="I72" s="50"/>
      <c r="J72" s="49"/>
      <c r="K72" s="49"/>
      <c r="L72" s="6"/>
      <c r="M72" s="6"/>
      <c r="N72" s="6"/>
    </row>
    <row r="73" spans="1:14" s="93" customFormat="1" ht="15">
      <c r="A73" s="187"/>
      <c r="B73" s="50"/>
      <c r="C73" s="50"/>
      <c r="D73" s="50"/>
      <c r="E73" s="50"/>
      <c r="F73" s="50"/>
      <c r="G73" s="50"/>
      <c r="H73" s="50"/>
      <c r="I73" s="50"/>
      <c r="J73" s="49"/>
      <c r="K73" s="49"/>
      <c r="L73" s="6"/>
      <c r="M73" s="6"/>
      <c r="N73" s="6"/>
    </row>
    <row r="74" spans="1:14" s="93" customFormat="1" ht="15">
      <c r="A74" s="187"/>
      <c r="B74" s="50"/>
      <c r="C74" s="50"/>
      <c r="D74" s="50"/>
      <c r="E74" s="50"/>
      <c r="F74" s="50"/>
      <c r="G74" s="50"/>
      <c r="H74" s="50"/>
      <c r="I74" s="50"/>
      <c r="J74" s="49"/>
      <c r="K74" s="49"/>
      <c r="L74" s="6"/>
      <c r="M74" s="6"/>
      <c r="N74" s="6"/>
    </row>
    <row r="75" spans="1:14" s="93" customFormat="1" ht="15">
      <c r="A75" s="187"/>
      <c r="B75" s="50"/>
      <c r="C75" s="50"/>
      <c r="D75" s="50"/>
      <c r="E75" s="50"/>
      <c r="F75" s="50"/>
      <c r="G75" s="50"/>
      <c r="H75" s="50"/>
      <c r="I75" s="50"/>
      <c r="J75" s="49"/>
      <c r="K75" s="49"/>
      <c r="L75" s="6"/>
      <c r="M75" s="6"/>
      <c r="N75" s="6"/>
    </row>
    <row r="76" spans="1:14" s="93" customFormat="1" ht="15">
      <c r="A76" s="187"/>
      <c r="B76" s="50"/>
      <c r="C76" s="50"/>
      <c r="D76" s="50"/>
      <c r="E76" s="50"/>
      <c r="F76" s="50"/>
      <c r="G76" s="50"/>
      <c r="H76" s="50"/>
      <c r="I76" s="50"/>
      <c r="J76" s="49"/>
      <c r="K76" s="49"/>
      <c r="L76" s="6"/>
      <c r="M76" s="6"/>
      <c r="N76" s="6"/>
    </row>
    <row r="77" spans="1:14" s="93" customFormat="1" ht="15">
      <c r="A77" s="187"/>
      <c r="B77" s="50"/>
      <c r="C77" s="50"/>
      <c r="D77" s="50"/>
      <c r="E77" s="50"/>
      <c r="F77" s="50"/>
      <c r="G77" s="50"/>
      <c r="H77" s="50"/>
      <c r="I77" s="50"/>
      <c r="J77" s="49"/>
      <c r="K77" s="49"/>
      <c r="L77" s="6"/>
      <c r="M77" s="6"/>
      <c r="N77" s="6"/>
    </row>
    <row r="78" spans="1:14" s="93" customFormat="1" ht="15">
      <c r="A78" s="187"/>
      <c r="B78" s="50"/>
      <c r="C78" s="50"/>
      <c r="D78" s="50"/>
      <c r="E78" s="50"/>
      <c r="F78" s="50"/>
      <c r="G78" s="50"/>
      <c r="H78" s="50"/>
      <c r="I78" s="50"/>
      <c r="J78" s="49"/>
      <c r="K78" s="49"/>
      <c r="L78" s="6"/>
      <c r="M78" s="6"/>
      <c r="N78" s="6"/>
    </row>
    <row r="79" spans="1:14" s="93" customFormat="1" ht="15">
      <c r="A79" s="187"/>
      <c r="B79" s="50"/>
      <c r="C79" s="50"/>
      <c r="D79" s="50"/>
      <c r="E79" s="50"/>
      <c r="F79" s="50"/>
      <c r="G79" s="50"/>
      <c r="H79" s="50"/>
      <c r="I79" s="50"/>
      <c r="J79" s="49"/>
      <c r="K79" s="49"/>
      <c r="L79" s="6"/>
      <c r="M79" s="6"/>
      <c r="N79" s="6"/>
    </row>
    <row r="80" spans="1:14" s="93" customFormat="1" ht="15">
      <c r="A80" s="187"/>
      <c r="B80" s="50"/>
      <c r="C80" s="50"/>
      <c r="D80" s="50"/>
      <c r="E80" s="50"/>
      <c r="F80" s="50"/>
      <c r="G80" s="50"/>
      <c r="H80" s="50"/>
      <c r="I80" s="50"/>
      <c r="J80" s="49"/>
      <c r="K80" s="49"/>
      <c r="L80" s="6"/>
      <c r="M80" s="6"/>
      <c r="N80" s="6"/>
    </row>
    <row r="81" spans="1:14" s="93" customFormat="1" ht="15">
      <c r="A81" s="187"/>
      <c r="B81" s="50"/>
      <c r="C81" s="50"/>
      <c r="D81" s="50"/>
      <c r="E81" s="50"/>
      <c r="F81" s="50"/>
      <c r="G81" s="50"/>
      <c r="H81" s="50"/>
      <c r="I81" s="50"/>
      <c r="J81" s="49"/>
      <c r="K81" s="49"/>
      <c r="L81" s="6"/>
      <c r="M81" s="6"/>
      <c r="N81" s="6"/>
    </row>
    <row r="82" spans="1:14" s="93" customFormat="1" ht="15">
      <c r="A82" s="187"/>
      <c r="B82" s="50"/>
      <c r="C82" s="50"/>
      <c r="D82" s="50"/>
      <c r="E82" s="50"/>
      <c r="F82" s="50"/>
      <c r="G82" s="50"/>
      <c r="H82" s="50"/>
      <c r="I82" s="50"/>
      <c r="J82" s="49"/>
      <c r="K82" s="49"/>
      <c r="L82" s="6"/>
      <c r="M82" s="6"/>
      <c r="N82" s="6"/>
    </row>
    <row r="83" spans="1:14" s="93" customFormat="1" ht="15">
      <c r="A83" s="187"/>
      <c r="B83" s="50"/>
      <c r="C83" s="50"/>
      <c r="D83" s="50"/>
      <c r="E83" s="50"/>
      <c r="F83" s="50"/>
      <c r="G83" s="50"/>
      <c r="H83" s="50"/>
      <c r="I83" s="50"/>
      <c r="J83" s="49"/>
      <c r="K83" s="49"/>
      <c r="L83" s="6"/>
      <c r="M83" s="6"/>
      <c r="N83" s="6"/>
    </row>
    <row r="84" spans="1:14" s="93" customFormat="1" ht="15">
      <c r="A84" s="187"/>
      <c r="B84" s="50"/>
      <c r="C84" s="50"/>
      <c r="D84" s="50"/>
      <c r="E84" s="50"/>
      <c r="F84" s="50"/>
      <c r="G84" s="50"/>
      <c r="H84" s="50"/>
      <c r="I84" s="50"/>
      <c r="J84" s="49"/>
      <c r="K84" s="49"/>
      <c r="L84" s="6"/>
      <c r="M84" s="6"/>
      <c r="N84" s="6"/>
    </row>
    <row r="85" spans="1:14" s="93" customFormat="1" ht="15">
      <c r="A85" s="187"/>
      <c r="B85" s="50"/>
      <c r="C85" s="50"/>
      <c r="D85" s="50"/>
      <c r="E85" s="50"/>
      <c r="F85" s="50"/>
      <c r="G85" s="50"/>
      <c r="H85" s="50"/>
      <c r="I85" s="50"/>
      <c r="J85" s="49"/>
      <c r="K85" s="49"/>
      <c r="L85" s="6"/>
      <c r="M85" s="6"/>
      <c r="N85" s="6"/>
    </row>
    <row r="86" spans="1:14" s="93" customFormat="1" ht="15">
      <c r="A86" s="187"/>
      <c r="B86" s="50"/>
      <c r="C86" s="50"/>
      <c r="D86" s="50"/>
      <c r="E86" s="50"/>
      <c r="F86" s="50"/>
      <c r="G86" s="50"/>
      <c r="H86" s="50"/>
      <c r="I86" s="50"/>
      <c r="J86" s="49"/>
      <c r="K86" s="49"/>
      <c r="L86" s="6"/>
      <c r="M86" s="6"/>
      <c r="N86" s="6"/>
    </row>
    <row r="87" spans="1:14" s="93" customFormat="1" ht="15">
      <c r="A87" s="187"/>
      <c r="B87" s="50"/>
      <c r="C87" s="50"/>
      <c r="D87" s="50"/>
      <c r="E87" s="50"/>
      <c r="F87" s="50"/>
      <c r="G87" s="50"/>
      <c r="H87" s="50"/>
      <c r="I87" s="50"/>
      <c r="J87" s="49"/>
      <c r="K87" s="49"/>
      <c r="L87" s="6"/>
      <c r="M87" s="6"/>
      <c r="N87" s="6"/>
    </row>
    <row r="88" spans="1:14" s="93" customFormat="1" ht="15">
      <c r="A88" s="187"/>
      <c r="B88" s="50"/>
      <c r="C88" s="50"/>
      <c r="D88" s="50"/>
      <c r="E88" s="50"/>
      <c r="F88" s="50"/>
      <c r="G88" s="50"/>
      <c r="H88" s="50"/>
      <c r="I88" s="50"/>
      <c r="J88" s="49"/>
      <c r="K88" s="49"/>
      <c r="L88" s="6"/>
      <c r="M88" s="6"/>
      <c r="N88" s="6"/>
    </row>
    <row r="89" spans="1:14" s="93" customFormat="1" ht="15">
      <c r="A89" s="187"/>
      <c r="B89" s="50"/>
      <c r="C89" s="50"/>
      <c r="D89" s="50"/>
      <c r="E89" s="50"/>
      <c r="F89" s="50"/>
      <c r="G89" s="50"/>
      <c r="H89" s="50"/>
      <c r="I89" s="50"/>
      <c r="J89" s="49"/>
      <c r="K89" s="49"/>
      <c r="L89" s="6"/>
      <c r="M89" s="6"/>
      <c r="N89" s="6"/>
    </row>
    <row r="90" spans="1:14" s="93" customFormat="1" ht="15">
      <c r="A90" s="187"/>
      <c r="B90" s="50"/>
      <c r="C90" s="50"/>
      <c r="D90" s="50"/>
      <c r="E90" s="50"/>
      <c r="F90" s="50"/>
      <c r="G90" s="50"/>
      <c r="H90" s="50"/>
      <c r="I90" s="50"/>
      <c r="J90" s="49"/>
      <c r="K90" s="49"/>
      <c r="L90" s="6"/>
      <c r="M90" s="6"/>
      <c r="N90" s="6"/>
    </row>
    <row r="91" spans="1:14" s="93" customFormat="1" ht="15">
      <c r="A91" s="187"/>
      <c r="B91" s="50"/>
      <c r="C91" s="50"/>
      <c r="D91" s="50"/>
      <c r="E91" s="50"/>
      <c r="F91" s="50"/>
      <c r="G91" s="50"/>
      <c r="H91" s="50"/>
      <c r="I91" s="50"/>
      <c r="J91" s="49"/>
      <c r="K91" s="49"/>
      <c r="L91" s="6"/>
      <c r="M91" s="6"/>
      <c r="N91" s="6"/>
    </row>
    <row r="92" spans="1:14" s="93" customFormat="1" ht="15">
      <c r="A92" s="187"/>
      <c r="B92" s="50"/>
      <c r="C92" s="50"/>
      <c r="D92" s="50"/>
      <c r="E92" s="50"/>
      <c r="F92" s="50"/>
      <c r="G92" s="50"/>
      <c r="H92" s="50"/>
      <c r="I92" s="50"/>
      <c r="J92" s="49"/>
      <c r="K92" s="49"/>
      <c r="L92" s="6"/>
      <c r="M92" s="6"/>
      <c r="N92" s="6"/>
    </row>
    <row r="93" spans="1:14" s="93" customFormat="1" ht="15">
      <c r="A93" s="187"/>
      <c r="B93" s="50"/>
      <c r="C93" s="50"/>
      <c r="D93" s="50"/>
      <c r="E93" s="50"/>
      <c r="F93" s="50"/>
      <c r="G93" s="50"/>
      <c r="H93" s="50"/>
      <c r="I93" s="50"/>
      <c r="J93" s="49"/>
      <c r="K93" s="49"/>
      <c r="L93" s="6"/>
      <c r="M93" s="6"/>
      <c r="N93" s="6"/>
    </row>
    <row r="94" spans="1:14" s="93" customFormat="1" ht="15">
      <c r="A94" s="187"/>
      <c r="B94" s="50"/>
      <c r="C94" s="50"/>
      <c r="D94" s="50"/>
      <c r="E94" s="50"/>
      <c r="F94" s="50"/>
      <c r="G94" s="50"/>
      <c r="H94" s="50"/>
      <c r="I94" s="50"/>
      <c r="J94" s="49"/>
      <c r="K94" s="49"/>
      <c r="L94" s="6"/>
      <c r="M94" s="6"/>
      <c r="N94" s="6"/>
    </row>
    <row r="95" spans="1:14" s="93" customFormat="1" ht="15">
      <c r="A95" s="187"/>
      <c r="B95" s="50"/>
      <c r="C95" s="50"/>
      <c r="D95" s="50"/>
      <c r="E95" s="50"/>
      <c r="F95" s="50"/>
      <c r="G95" s="50"/>
      <c r="H95" s="50"/>
      <c r="I95" s="50"/>
      <c r="J95" s="49"/>
      <c r="K95" s="49"/>
      <c r="L95" s="6"/>
      <c r="M95" s="6"/>
      <c r="N95" s="6"/>
    </row>
    <row r="96" spans="1:14" s="93" customFormat="1" ht="15">
      <c r="A96" s="187"/>
      <c r="B96" s="50"/>
      <c r="C96" s="50"/>
      <c r="D96" s="50"/>
      <c r="E96" s="50"/>
      <c r="F96" s="50"/>
      <c r="G96" s="50"/>
      <c r="H96" s="50"/>
      <c r="I96" s="50"/>
      <c r="J96" s="49"/>
      <c r="K96" s="49"/>
      <c r="L96" s="6"/>
      <c r="M96" s="6"/>
      <c r="N96" s="6"/>
    </row>
    <row r="97" spans="1:14" s="93" customFormat="1" ht="15">
      <c r="A97" s="187"/>
      <c r="B97" s="50"/>
      <c r="C97" s="50"/>
      <c r="D97" s="50"/>
      <c r="E97" s="50"/>
      <c r="F97" s="50"/>
      <c r="G97" s="50"/>
      <c r="H97" s="50"/>
      <c r="I97" s="50"/>
      <c r="J97" s="49"/>
      <c r="K97" s="49"/>
      <c r="L97" s="6"/>
      <c r="M97" s="6"/>
      <c r="N97" s="6"/>
    </row>
    <row r="98" spans="1:14" s="93" customFormat="1" ht="15">
      <c r="A98" s="187"/>
      <c r="B98" s="50"/>
      <c r="C98" s="50"/>
      <c r="D98" s="50"/>
      <c r="E98" s="50"/>
      <c r="F98" s="50"/>
      <c r="G98" s="50"/>
      <c r="H98" s="50"/>
      <c r="I98" s="50"/>
      <c r="J98" s="49"/>
      <c r="K98" s="49"/>
      <c r="L98" s="6"/>
      <c r="M98" s="6"/>
      <c r="N98" s="6"/>
    </row>
    <row r="99" spans="1:14" s="93" customFormat="1" ht="15">
      <c r="A99" s="187"/>
      <c r="B99" s="50"/>
      <c r="C99" s="50"/>
      <c r="D99" s="50"/>
      <c r="E99" s="50"/>
      <c r="F99" s="50"/>
      <c r="G99" s="50"/>
      <c r="H99" s="50"/>
      <c r="I99" s="50"/>
      <c r="J99" s="49"/>
      <c r="K99" s="49"/>
      <c r="L99" s="6"/>
      <c r="M99" s="6"/>
      <c r="N99" s="6"/>
    </row>
    <row r="100" spans="1:14" s="93" customFormat="1" ht="15">
      <c r="A100" s="187"/>
      <c r="B100" s="50"/>
      <c r="C100" s="50"/>
      <c r="D100" s="50"/>
      <c r="E100" s="50"/>
      <c r="F100" s="50"/>
      <c r="G100" s="50"/>
      <c r="H100" s="50"/>
      <c r="I100" s="50"/>
      <c r="J100" s="49"/>
      <c r="K100" s="49"/>
      <c r="L100" s="6"/>
      <c r="M100" s="6"/>
      <c r="N100" s="6"/>
    </row>
    <row r="101" spans="1:14" s="93" customFormat="1" ht="15">
      <c r="A101" s="187"/>
      <c r="B101" s="50"/>
      <c r="C101" s="50"/>
      <c r="D101" s="50"/>
      <c r="E101" s="50"/>
      <c r="F101" s="50"/>
      <c r="G101" s="50"/>
      <c r="H101" s="50"/>
      <c r="I101" s="50"/>
      <c r="J101" s="49"/>
      <c r="K101" s="49"/>
      <c r="L101" s="6"/>
      <c r="M101" s="6"/>
      <c r="N101" s="6"/>
    </row>
    <row r="102" spans="1:14" s="93" customFormat="1" ht="15">
      <c r="A102" s="187"/>
      <c r="B102" s="50"/>
      <c r="C102" s="50"/>
      <c r="D102" s="50"/>
      <c r="E102" s="50"/>
      <c r="F102" s="50"/>
      <c r="G102" s="50"/>
      <c r="H102" s="50"/>
      <c r="I102" s="50"/>
      <c r="J102" s="49"/>
      <c r="K102" s="49"/>
      <c r="L102" s="6"/>
      <c r="M102" s="6"/>
      <c r="N102" s="6"/>
    </row>
    <row r="103" spans="1:14" s="93" customFormat="1" ht="15">
      <c r="A103" s="187"/>
      <c r="B103" s="50"/>
      <c r="C103" s="50"/>
      <c r="D103" s="50"/>
      <c r="E103" s="50"/>
      <c r="F103" s="50"/>
      <c r="G103" s="50"/>
      <c r="H103" s="50"/>
      <c r="I103" s="50"/>
      <c r="J103" s="49"/>
      <c r="K103" s="49"/>
      <c r="L103" s="6"/>
      <c r="M103" s="6"/>
      <c r="N103" s="6"/>
    </row>
    <row r="104" spans="1:14" s="93" customFormat="1" ht="15">
      <c r="A104" s="187"/>
      <c r="B104" s="50"/>
      <c r="C104" s="50"/>
      <c r="D104" s="50"/>
      <c r="E104" s="50"/>
      <c r="F104" s="50"/>
      <c r="G104" s="50"/>
      <c r="H104" s="50"/>
      <c r="I104" s="50"/>
      <c r="J104" s="49"/>
      <c r="K104" s="49"/>
      <c r="L104" s="6"/>
      <c r="M104" s="6"/>
      <c r="N104" s="6"/>
    </row>
    <row r="105" spans="1:14" s="93" customFormat="1" ht="15">
      <c r="A105" s="187"/>
      <c r="B105" s="50"/>
      <c r="C105" s="50"/>
      <c r="D105" s="50"/>
      <c r="E105" s="50"/>
      <c r="F105" s="50"/>
      <c r="G105" s="50"/>
      <c r="H105" s="50"/>
      <c r="I105" s="50"/>
      <c r="J105" s="49"/>
      <c r="K105" s="49"/>
      <c r="L105" s="6"/>
      <c r="M105" s="6"/>
      <c r="N105" s="6"/>
    </row>
    <row r="106" spans="1:14" s="93" customFormat="1" ht="15">
      <c r="A106" s="187"/>
      <c r="B106" s="50"/>
      <c r="C106" s="50"/>
      <c r="D106" s="50"/>
      <c r="E106" s="50"/>
      <c r="F106" s="50"/>
      <c r="G106" s="50"/>
      <c r="H106" s="50"/>
      <c r="I106" s="50"/>
      <c r="J106" s="49"/>
      <c r="K106" s="49"/>
      <c r="L106" s="6"/>
      <c r="M106" s="6"/>
      <c r="N106" s="6"/>
    </row>
    <row r="107" spans="1:14" s="93" customFormat="1" ht="15">
      <c r="A107" s="187"/>
      <c r="B107" s="50"/>
      <c r="C107" s="50"/>
      <c r="D107" s="50"/>
      <c r="E107" s="50"/>
      <c r="F107" s="50"/>
      <c r="G107" s="50"/>
      <c r="H107" s="50"/>
      <c r="I107" s="50"/>
      <c r="J107" s="49"/>
      <c r="K107" s="49"/>
      <c r="L107" s="6"/>
      <c r="M107" s="6"/>
      <c r="N107" s="6"/>
    </row>
    <row r="108" spans="1:14" s="93" customFormat="1" ht="15">
      <c r="A108" s="187"/>
      <c r="B108" s="50"/>
      <c r="C108" s="50"/>
      <c r="D108" s="50"/>
      <c r="E108" s="50"/>
      <c r="F108" s="50"/>
      <c r="G108" s="50"/>
      <c r="H108" s="50"/>
      <c r="I108" s="50"/>
      <c r="J108" s="49"/>
      <c r="K108" s="49"/>
      <c r="L108" s="6"/>
      <c r="M108" s="6"/>
      <c r="N108" s="6"/>
    </row>
    <row r="109" spans="1:14" s="93" customFormat="1" ht="15">
      <c r="A109" s="187"/>
      <c r="B109" s="50"/>
      <c r="C109" s="50"/>
      <c r="D109" s="50"/>
      <c r="E109" s="50"/>
      <c r="F109" s="50"/>
      <c r="G109" s="50"/>
      <c r="H109" s="50"/>
      <c r="I109" s="50"/>
      <c r="J109" s="49"/>
      <c r="K109" s="49"/>
      <c r="L109" s="6"/>
      <c r="M109" s="6"/>
      <c r="N109" s="6"/>
    </row>
    <row r="110" spans="1:14" s="93" customFormat="1" ht="15">
      <c r="A110" s="187"/>
      <c r="B110" s="50"/>
      <c r="C110" s="50"/>
      <c r="D110" s="50"/>
      <c r="E110" s="50"/>
      <c r="F110" s="50"/>
      <c r="G110" s="50"/>
      <c r="H110" s="50"/>
      <c r="I110" s="50"/>
      <c r="J110" s="49"/>
      <c r="K110" s="49"/>
      <c r="L110" s="6"/>
      <c r="M110" s="6"/>
      <c r="N110" s="6"/>
    </row>
    <row r="111" spans="1:14" s="93" customFormat="1" ht="15">
      <c r="A111" s="187"/>
      <c r="B111" s="50"/>
      <c r="C111" s="50"/>
      <c r="D111" s="50"/>
      <c r="E111" s="50"/>
      <c r="F111" s="50"/>
      <c r="G111" s="50"/>
      <c r="H111" s="50"/>
      <c r="I111" s="50"/>
      <c r="J111" s="49"/>
      <c r="K111" s="49"/>
      <c r="L111" s="6"/>
      <c r="M111" s="6"/>
      <c r="N111" s="6"/>
    </row>
    <row r="112" spans="1:14" s="93" customFormat="1" ht="15">
      <c r="A112" s="187"/>
      <c r="B112" s="50"/>
      <c r="C112" s="50"/>
      <c r="D112" s="50"/>
      <c r="E112" s="50"/>
      <c r="F112" s="50"/>
      <c r="G112" s="50"/>
      <c r="H112" s="50"/>
      <c r="I112" s="50"/>
      <c r="J112" s="49"/>
      <c r="K112" s="49"/>
      <c r="L112" s="6"/>
      <c r="M112" s="6"/>
      <c r="N112" s="6"/>
    </row>
    <row r="113" spans="1:14" s="93" customFormat="1" ht="15">
      <c r="A113" s="187"/>
      <c r="B113" s="50"/>
      <c r="C113" s="50"/>
      <c r="D113" s="50"/>
      <c r="E113" s="50"/>
      <c r="F113" s="50"/>
      <c r="G113" s="50"/>
      <c r="H113" s="50"/>
      <c r="I113" s="50"/>
      <c r="J113" s="49"/>
      <c r="K113" s="49"/>
      <c r="L113" s="6"/>
      <c r="M113" s="6"/>
      <c r="N113" s="6"/>
    </row>
    <row r="114" spans="1:14" s="93" customFormat="1" ht="15">
      <c r="A114" s="187"/>
      <c r="B114" s="50"/>
      <c r="C114" s="50"/>
      <c r="D114" s="50"/>
      <c r="E114" s="50"/>
      <c r="F114" s="50"/>
      <c r="G114" s="50"/>
      <c r="H114" s="50"/>
      <c r="I114" s="50"/>
      <c r="J114" s="49"/>
      <c r="K114" s="49"/>
      <c r="L114" s="6"/>
      <c r="M114" s="6"/>
      <c r="N114" s="6"/>
    </row>
    <row r="115" spans="1:14" s="93" customFormat="1" ht="15">
      <c r="A115" s="187"/>
      <c r="B115" s="50"/>
      <c r="C115" s="50"/>
      <c r="D115" s="50"/>
      <c r="E115" s="50"/>
      <c r="F115" s="50"/>
      <c r="G115" s="50"/>
      <c r="H115" s="50"/>
      <c r="I115" s="50"/>
      <c r="J115" s="49"/>
      <c r="K115" s="49"/>
      <c r="L115" s="6"/>
      <c r="M115" s="6"/>
      <c r="N115" s="6"/>
    </row>
    <row r="116" spans="1:14" s="93" customFormat="1" ht="15">
      <c r="A116" s="187"/>
      <c r="B116" s="50"/>
      <c r="C116" s="50"/>
      <c r="D116" s="50"/>
      <c r="E116" s="50"/>
      <c r="F116" s="50"/>
      <c r="G116" s="50"/>
      <c r="H116" s="50"/>
      <c r="I116" s="50"/>
      <c r="J116" s="49"/>
      <c r="K116" s="49"/>
      <c r="L116" s="6"/>
      <c r="M116" s="6"/>
      <c r="N116" s="6"/>
    </row>
    <row r="117" spans="1:14" s="93" customFormat="1" ht="15">
      <c r="A117" s="187"/>
      <c r="B117" s="50"/>
      <c r="C117" s="50"/>
      <c r="D117" s="50"/>
      <c r="E117" s="50"/>
      <c r="F117" s="50"/>
      <c r="G117" s="50"/>
      <c r="H117" s="50"/>
      <c r="I117" s="50"/>
      <c r="J117" s="49"/>
      <c r="K117" s="49"/>
      <c r="L117" s="6"/>
      <c r="M117" s="6"/>
      <c r="N117" s="6"/>
    </row>
    <row r="118" spans="1:14" s="93" customFormat="1" ht="15">
      <c r="A118" s="187"/>
      <c r="B118" s="50"/>
      <c r="C118" s="50"/>
      <c r="D118" s="50"/>
      <c r="E118" s="50"/>
      <c r="F118" s="50"/>
      <c r="G118" s="50"/>
      <c r="H118" s="50"/>
      <c r="I118" s="50"/>
      <c r="J118" s="49"/>
      <c r="K118" s="49"/>
      <c r="L118" s="6"/>
      <c r="M118" s="6"/>
      <c r="N118" s="6"/>
    </row>
    <row r="119" spans="1:14" s="93" customFormat="1" ht="15">
      <c r="A119" s="187"/>
      <c r="B119" s="50"/>
      <c r="C119" s="50"/>
      <c r="D119" s="50"/>
      <c r="E119" s="50"/>
      <c r="F119" s="50"/>
      <c r="G119" s="50"/>
      <c r="H119" s="50"/>
      <c r="I119" s="50"/>
      <c r="J119" s="49"/>
      <c r="K119" s="49"/>
      <c r="L119" s="6"/>
      <c r="M119" s="6"/>
      <c r="N119" s="6"/>
    </row>
    <row r="120" spans="1:14" s="93" customFormat="1" ht="15">
      <c r="A120" s="187"/>
      <c r="B120" s="50"/>
      <c r="C120" s="50"/>
      <c r="D120" s="50"/>
      <c r="E120" s="50"/>
      <c r="F120" s="50"/>
      <c r="G120" s="50"/>
      <c r="H120" s="50"/>
      <c r="I120" s="50"/>
      <c r="J120" s="49"/>
      <c r="K120" s="49"/>
      <c r="L120" s="6"/>
      <c r="M120" s="6"/>
      <c r="N120" s="6"/>
    </row>
    <row r="121" spans="1:14" s="93" customFormat="1" ht="15">
      <c r="A121" s="187"/>
      <c r="B121" s="50"/>
      <c r="C121" s="50"/>
      <c r="D121" s="50"/>
      <c r="E121" s="50"/>
      <c r="F121" s="50"/>
      <c r="G121" s="50"/>
      <c r="H121" s="50"/>
      <c r="I121" s="50"/>
      <c r="J121" s="49"/>
      <c r="K121" s="49"/>
      <c r="L121" s="6"/>
      <c r="M121" s="6"/>
      <c r="N121" s="6"/>
    </row>
    <row r="122" spans="1:14" s="93" customFormat="1" ht="15">
      <c r="A122" s="187"/>
      <c r="B122" s="50"/>
      <c r="C122" s="50"/>
      <c r="D122" s="50"/>
      <c r="E122" s="50"/>
      <c r="F122" s="50"/>
      <c r="G122" s="50"/>
      <c r="H122" s="50"/>
      <c r="I122" s="50"/>
      <c r="J122" s="49"/>
      <c r="K122" s="49"/>
      <c r="L122" s="6"/>
      <c r="M122" s="6"/>
      <c r="N122" s="6"/>
    </row>
    <row r="123" spans="1:14" s="93" customFormat="1" ht="15">
      <c r="A123" s="187"/>
      <c r="B123" s="50"/>
      <c r="C123" s="50"/>
      <c r="D123" s="50"/>
      <c r="E123" s="50"/>
      <c r="F123" s="50"/>
      <c r="G123" s="50"/>
      <c r="H123" s="50"/>
      <c r="I123" s="50"/>
      <c r="J123" s="49"/>
      <c r="K123" s="49"/>
      <c r="L123" s="6"/>
      <c r="M123" s="6"/>
      <c r="N123" s="6"/>
    </row>
    <row r="124" spans="1:14" s="93" customFormat="1" ht="15">
      <c r="A124" s="187"/>
      <c r="B124" s="50"/>
      <c r="C124" s="50"/>
      <c r="D124" s="50"/>
      <c r="E124" s="50"/>
      <c r="F124" s="50"/>
      <c r="G124" s="50"/>
      <c r="H124" s="50"/>
      <c r="I124" s="50"/>
      <c r="J124" s="49"/>
      <c r="K124" s="49"/>
      <c r="L124" s="6"/>
      <c r="M124" s="6"/>
      <c r="N124" s="6"/>
    </row>
    <row r="125" spans="1:14" s="93" customFormat="1" ht="15">
      <c r="A125" s="187"/>
      <c r="B125" s="50"/>
      <c r="C125" s="50"/>
      <c r="D125" s="50"/>
      <c r="E125" s="50"/>
      <c r="F125" s="50"/>
      <c r="G125" s="50"/>
      <c r="H125" s="50"/>
      <c r="I125" s="50"/>
      <c r="J125" s="49"/>
      <c r="K125" s="49"/>
      <c r="L125" s="6"/>
      <c r="M125" s="6"/>
      <c r="N125" s="6"/>
    </row>
    <row r="126" spans="1:14" s="93" customFormat="1" ht="15">
      <c r="A126" s="187"/>
      <c r="B126" s="50"/>
      <c r="C126" s="50"/>
      <c r="D126" s="50"/>
      <c r="E126" s="50"/>
      <c r="F126" s="50"/>
      <c r="G126" s="50"/>
      <c r="H126" s="50"/>
      <c r="I126" s="50"/>
      <c r="J126" s="49"/>
      <c r="K126" s="49"/>
      <c r="L126" s="6"/>
      <c r="M126" s="6"/>
      <c r="N126" s="6"/>
    </row>
    <row r="127" spans="1:14" s="93" customFormat="1" ht="15">
      <c r="A127" s="187"/>
      <c r="B127" s="50"/>
      <c r="C127" s="50"/>
      <c r="D127" s="50"/>
      <c r="E127" s="50"/>
      <c r="F127" s="50"/>
      <c r="G127" s="50"/>
      <c r="H127" s="50"/>
      <c r="I127" s="50"/>
      <c r="J127" s="49"/>
      <c r="K127" s="49"/>
      <c r="L127" s="6"/>
      <c r="M127" s="6"/>
      <c r="N127" s="6"/>
    </row>
    <row r="128" spans="1:14" s="93" customFormat="1" ht="15">
      <c r="A128" s="187"/>
      <c r="B128" s="50"/>
      <c r="C128" s="50"/>
      <c r="D128" s="50"/>
      <c r="E128" s="50"/>
      <c r="F128" s="50"/>
      <c r="G128" s="50"/>
      <c r="H128" s="50"/>
      <c r="I128" s="50"/>
      <c r="J128" s="49"/>
      <c r="K128" s="49"/>
      <c r="L128" s="6"/>
      <c r="M128" s="6"/>
      <c r="N128" s="6"/>
    </row>
    <row r="129" spans="1:14" s="93" customFormat="1" ht="15">
      <c r="A129" s="187"/>
      <c r="B129" s="50"/>
      <c r="C129" s="50"/>
      <c r="D129" s="50"/>
      <c r="E129" s="50"/>
      <c r="F129" s="50"/>
      <c r="G129" s="50"/>
      <c r="H129" s="50"/>
      <c r="I129" s="50"/>
      <c r="J129" s="49"/>
      <c r="K129" s="49"/>
      <c r="L129" s="6"/>
      <c r="M129" s="6"/>
      <c r="N129" s="6"/>
    </row>
    <row r="130" spans="1:14" s="93" customFormat="1" ht="15">
      <c r="A130" s="187"/>
      <c r="B130" s="50"/>
      <c r="C130" s="50"/>
      <c r="D130" s="50"/>
      <c r="E130" s="50"/>
      <c r="F130" s="50"/>
      <c r="G130" s="50"/>
      <c r="H130" s="50"/>
      <c r="I130" s="50"/>
      <c r="J130" s="49"/>
      <c r="K130" s="49"/>
      <c r="L130" s="6"/>
      <c r="M130" s="6"/>
      <c r="N130" s="6"/>
    </row>
    <row r="131" spans="1:14" s="93" customFormat="1" ht="15">
      <c r="A131" s="187"/>
      <c r="B131" s="50"/>
      <c r="C131" s="50"/>
      <c r="D131" s="50"/>
      <c r="E131" s="50"/>
      <c r="F131" s="50"/>
      <c r="G131" s="50"/>
      <c r="H131" s="50"/>
      <c r="I131" s="50"/>
      <c r="J131" s="49"/>
      <c r="K131" s="49"/>
      <c r="L131" s="6"/>
      <c r="M131" s="6"/>
      <c r="N131" s="6"/>
    </row>
    <row r="132" spans="1:14" s="93" customFormat="1" ht="15">
      <c r="A132" s="187"/>
      <c r="B132" s="50"/>
      <c r="C132" s="50"/>
      <c r="D132" s="50"/>
      <c r="E132" s="50"/>
      <c r="F132" s="50"/>
      <c r="G132" s="50"/>
      <c r="H132" s="50"/>
      <c r="I132" s="50"/>
      <c r="J132" s="49"/>
      <c r="K132" s="49"/>
      <c r="L132" s="6"/>
      <c r="M132" s="6"/>
      <c r="N132" s="6"/>
    </row>
    <row r="133" spans="1:14" s="93" customFormat="1" ht="15">
      <c r="A133" s="187"/>
      <c r="B133" s="50"/>
      <c r="C133" s="50"/>
      <c r="D133" s="50"/>
      <c r="E133" s="50"/>
      <c r="F133" s="50"/>
      <c r="G133" s="50"/>
      <c r="H133" s="50"/>
      <c r="I133" s="50"/>
      <c r="J133" s="49"/>
      <c r="K133" s="49"/>
      <c r="L133" s="6"/>
      <c r="M133" s="6"/>
      <c r="N133" s="6"/>
    </row>
    <row r="134" spans="1:14" s="93" customFormat="1" ht="15">
      <c r="A134" s="187"/>
      <c r="B134" s="50"/>
      <c r="C134" s="50"/>
      <c r="D134" s="50"/>
      <c r="E134" s="50"/>
      <c r="F134" s="50"/>
      <c r="G134" s="50"/>
      <c r="H134" s="50"/>
      <c r="I134" s="50"/>
      <c r="J134" s="49"/>
      <c r="K134" s="49"/>
      <c r="L134" s="6"/>
      <c r="M134" s="6"/>
      <c r="N134" s="6"/>
    </row>
    <row r="135" spans="1:14" s="93" customFormat="1" ht="15">
      <c r="A135" s="187"/>
      <c r="B135" s="50"/>
      <c r="C135" s="50"/>
      <c r="D135" s="50"/>
      <c r="E135" s="50"/>
      <c r="F135" s="50"/>
      <c r="G135" s="50"/>
      <c r="H135" s="50"/>
      <c r="I135" s="50"/>
      <c r="J135" s="49"/>
      <c r="K135" s="49"/>
      <c r="L135" s="6"/>
      <c r="M135" s="6"/>
      <c r="N135" s="6"/>
    </row>
    <row r="136" spans="1:14" s="93" customFormat="1" ht="15">
      <c r="A136" s="187"/>
      <c r="B136" s="50"/>
      <c r="C136" s="50"/>
      <c r="D136" s="50"/>
      <c r="E136" s="50"/>
      <c r="F136" s="50"/>
      <c r="G136" s="50"/>
      <c r="H136" s="50"/>
      <c r="I136" s="50"/>
      <c r="J136" s="49"/>
      <c r="K136" s="49"/>
      <c r="L136" s="6"/>
      <c r="M136" s="6"/>
      <c r="N136" s="6"/>
    </row>
    <row r="137" spans="1:14" s="93" customFormat="1" ht="15">
      <c r="A137" s="187"/>
      <c r="B137" s="50"/>
      <c r="C137" s="50"/>
      <c r="D137" s="50"/>
      <c r="E137" s="50"/>
      <c r="F137" s="50"/>
      <c r="G137" s="50"/>
      <c r="H137" s="50"/>
      <c r="I137" s="50"/>
      <c r="J137" s="49"/>
      <c r="K137" s="49"/>
      <c r="L137" s="6"/>
      <c r="M137" s="6"/>
      <c r="N137" s="6"/>
    </row>
    <row r="138" spans="1:14" s="93" customFormat="1" ht="15">
      <c r="A138" s="187"/>
      <c r="B138" s="50"/>
      <c r="C138" s="50"/>
      <c r="D138" s="50"/>
      <c r="E138" s="50"/>
      <c r="F138" s="50"/>
      <c r="G138" s="50"/>
      <c r="H138" s="50"/>
      <c r="I138" s="50"/>
      <c r="J138" s="49"/>
      <c r="K138" s="49"/>
      <c r="L138" s="6"/>
      <c r="M138" s="6"/>
      <c r="N138" s="6"/>
    </row>
    <row r="139" spans="1:14" s="93" customFormat="1" ht="15">
      <c r="A139" s="187"/>
      <c r="B139" s="50"/>
      <c r="C139" s="50"/>
      <c r="D139" s="50"/>
      <c r="E139" s="50"/>
      <c r="F139" s="50"/>
      <c r="G139" s="50"/>
      <c r="H139" s="50"/>
      <c r="I139" s="50"/>
      <c r="J139" s="49"/>
      <c r="K139" s="49"/>
      <c r="L139" s="6"/>
      <c r="M139" s="6"/>
      <c r="N139" s="6"/>
    </row>
    <row r="140" spans="1:14" s="93" customFormat="1" ht="15">
      <c r="A140" s="187"/>
      <c r="B140" s="50"/>
      <c r="C140" s="50"/>
      <c r="D140" s="50"/>
      <c r="E140" s="50"/>
      <c r="F140" s="50"/>
      <c r="G140" s="50"/>
      <c r="H140" s="50"/>
      <c r="I140" s="50"/>
      <c r="J140" s="49"/>
      <c r="K140" s="49"/>
      <c r="L140" s="6"/>
      <c r="M140" s="6"/>
      <c r="N140" s="6"/>
    </row>
    <row r="141" spans="1:14" s="93" customFormat="1" ht="15">
      <c r="A141" s="187"/>
      <c r="B141" s="50"/>
      <c r="C141" s="50"/>
      <c r="D141" s="50"/>
      <c r="E141" s="50"/>
      <c r="F141" s="50"/>
      <c r="G141" s="50"/>
      <c r="H141" s="50"/>
      <c r="I141" s="50"/>
      <c r="J141" s="49"/>
      <c r="K141" s="49"/>
      <c r="L141" s="6"/>
      <c r="M141" s="6"/>
      <c r="N141" s="6"/>
    </row>
    <row r="142" spans="1:14" s="93" customFormat="1" ht="15">
      <c r="A142" s="187"/>
      <c r="B142" s="50"/>
      <c r="C142" s="50"/>
      <c r="D142" s="50"/>
      <c r="E142" s="50"/>
      <c r="F142" s="50"/>
      <c r="G142" s="50"/>
      <c r="H142" s="50"/>
      <c r="I142" s="50"/>
      <c r="J142" s="49"/>
      <c r="K142" s="49"/>
      <c r="L142" s="6"/>
      <c r="M142" s="6"/>
      <c r="N142" s="6"/>
    </row>
    <row r="143" spans="1:14" s="93" customFormat="1" ht="15">
      <c r="A143" s="187"/>
      <c r="B143" s="50"/>
      <c r="C143" s="50"/>
      <c r="D143" s="50"/>
      <c r="E143" s="50"/>
      <c r="F143" s="50"/>
      <c r="G143" s="50"/>
      <c r="H143" s="50"/>
      <c r="I143" s="50"/>
      <c r="J143" s="49"/>
      <c r="K143" s="49"/>
      <c r="L143" s="6"/>
      <c r="M143" s="6"/>
      <c r="N143" s="6"/>
    </row>
    <row r="144" spans="1:14" s="93" customFormat="1" ht="15">
      <c r="A144" s="187"/>
      <c r="B144" s="50"/>
      <c r="C144" s="50"/>
      <c r="D144" s="50"/>
      <c r="E144" s="50"/>
      <c r="F144" s="50"/>
      <c r="G144" s="50"/>
      <c r="H144" s="50"/>
      <c r="I144" s="50"/>
      <c r="J144" s="49"/>
      <c r="K144" s="49"/>
      <c r="L144" s="6"/>
      <c r="M144" s="6"/>
      <c r="N144" s="6"/>
    </row>
    <row r="145" spans="1:14" s="93" customFormat="1" ht="15">
      <c r="A145" s="187"/>
      <c r="B145" s="50"/>
      <c r="C145" s="50"/>
      <c r="D145" s="50"/>
      <c r="E145" s="50"/>
      <c r="F145" s="50"/>
      <c r="G145" s="50"/>
      <c r="H145" s="50"/>
      <c r="I145" s="50"/>
      <c r="J145" s="49"/>
      <c r="K145" s="49"/>
      <c r="L145" s="6"/>
      <c r="M145" s="6"/>
      <c r="N145" s="6"/>
    </row>
    <row r="146" spans="1:14" s="93" customFormat="1" ht="15">
      <c r="A146" s="187"/>
      <c r="B146" s="50"/>
      <c r="C146" s="50"/>
      <c r="D146" s="50"/>
      <c r="E146" s="50"/>
      <c r="F146" s="50"/>
      <c r="G146" s="50"/>
      <c r="H146" s="50"/>
      <c r="I146" s="50"/>
      <c r="J146" s="49"/>
      <c r="K146" s="49"/>
      <c r="L146" s="6"/>
      <c r="M146" s="6"/>
      <c r="N146" s="6"/>
    </row>
    <row r="147" spans="1:14" s="93" customFormat="1" ht="15">
      <c r="A147" s="187"/>
      <c r="B147" s="50"/>
      <c r="C147" s="50"/>
      <c r="D147" s="50"/>
      <c r="E147" s="50"/>
      <c r="F147" s="50"/>
      <c r="G147" s="50"/>
      <c r="H147" s="50"/>
      <c r="I147" s="50"/>
      <c r="J147" s="49"/>
      <c r="K147" s="49"/>
      <c r="L147" s="6"/>
      <c r="M147" s="6"/>
      <c r="N147" s="6"/>
    </row>
    <row r="148" spans="1:14" s="93" customFormat="1" ht="15">
      <c r="A148" s="187"/>
      <c r="B148" s="50"/>
      <c r="C148" s="50"/>
      <c r="D148" s="50"/>
      <c r="E148" s="50"/>
      <c r="F148" s="50"/>
      <c r="G148" s="50"/>
      <c r="H148" s="50"/>
      <c r="I148" s="50"/>
      <c r="J148" s="49"/>
      <c r="K148" s="49"/>
      <c r="L148" s="6"/>
      <c r="M148" s="6"/>
      <c r="N148" s="6"/>
    </row>
    <row r="149" spans="1:14" s="93" customFormat="1" ht="15">
      <c r="A149" s="187"/>
      <c r="B149" s="50"/>
      <c r="C149" s="50"/>
      <c r="D149" s="50"/>
      <c r="E149" s="50"/>
      <c r="F149" s="50"/>
      <c r="G149" s="50"/>
      <c r="H149" s="50"/>
      <c r="I149" s="50"/>
      <c r="J149" s="49"/>
      <c r="K149" s="49"/>
      <c r="L149" s="6"/>
      <c r="M149" s="6"/>
      <c r="N149" s="6"/>
    </row>
    <row r="150" spans="1:14" s="93" customFormat="1" ht="15">
      <c r="A150" s="187"/>
      <c r="B150" s="50"/>
      <c r="C150" s="50"/>
      <c r="D150" s="50"/>
      <c r="E150" s="50"/>
      <c r="F150" s="50"/>
      <c r="G150" s="50"/>
      <c r="H150" s="50"/>
      <c r="I150" s="50"/>
      <c r="J150" s="49"/>
      <c r="K150" s="49"/>
      <c r="L150" s="6"/>
      <c r="M150" s="6"/>
      <c r="N150" s="6"/>
    </row>
    <row r="151" spans="1:14" s="93" customFormat="1" ht="15">
      <c r="A151" s="187"/>
      <c r="B151" s="50"/>
      <c r="C151" s="50"/>
      <c r="D151" s="50"/>
      <c r="E151" s="50"/>
      <c r="F151" s="50"/>
      <c r="G151" s="50"/>
      <c r="H151" s="50"/>
      <c r="I151" s="50"/>
      <c r="J151" s="49"/>
      <c r="K151" s="49"/>
      <c r="L151" s="6"/>
      <c r="M151" s="6"/>
      <c r="N151" s="6"/>
    </row>
    <row r="152" spans="1:14" s="93" customFormat="1" ht="15">
      <c r="A152" s="187"/>
      <c r="B152" s="50"/>
      <c r="C152" s="50"/>
      <c r="D152" s="50"/>
      <c r="E152" s="50"/>
      <c r="F152" s="50"/>
      <c r="G152" s="50"/>
      <c r="H152" s="50"/>
      <c r="I152" s="50"/>
      <c r="J152" s="49"/>
      <c r="K152" s="49"/>
      <c r="L152" s="6"/>
      <c r="M152" s="6"/>
      <c r="N152" s="6"/>
    </row>
    <row r="153" spans="1:14" s="93" customFormat="1" ht="15">
      <c r="A153" s="187"/>
      <c r="B153" s="50"/>
      <c r="C153" s="50"/>
      <c r="D153" s="50"/>
      <c r="E153" s="50"/>
      <c r="F153" s="50"/>
      <c r="G153" s="50"/>
      <c r="H153" s="50"/>
      <c r="I153" s="50"/>
      <c r="J153" s="49"/>
      <c r="K153" s="49"/>
      <c r="L153" s="6"/>
      <c r="M153" s="6"/>
      <c r="N153" s="6"/>
    </row>
    <row r="154" spans="1:14" s="93" customFormat="1" ht="15">
      <c r="A154" s="187"/>
      <c r="B154" s="50"/>
      <c r="C154" s="50"/>
      <c r="D154" s="50"/>
      <c r="E154" s="50"/>
      <c r="F154" s="50"/>
      <c r="G154" s="50"/>
      <c r="H154" s="50"/>
      <c r="I154" s="50"/>
      <c r="J154" s="49"/>
      <c r="K154" s="49"/>
      <c r="L154" s="6"/>
      <c r="M154" s="6"/>
      <c r="N154" s="6"/>
    </row>
    <row r="155" spans="1:14" s="93" customFormat="1" ht="15">
      <c r="A155" s="187"/>
      <c r="B155" s="50"/>
      <c r="C155" s="50"/>
      <c r="D155" s="50"/>
      <c r="E155" s="50"/>
      <c r="F155" s="50"/>
      <c r="G155" s="50"/>
      <c r="H155" s="50"/>
      <c r="I155" s="50"/>
      <c r="J155" s="49"/>
      <c r="K155" s="49"/>
      <c r="L155" s="6"/>
      <c r="M155" s="6"/>
      <c r="N155" s="6"/>
    </row>
    <row r="156" spans="1:14" s="93" customFormat="1" ht="15">
      <c r="A156" s="187"/>
      <c r="B156" s="50"/>
      <c r="C156" s="50"/>
      <c r="D156" s="50"/>
      <c r="E156" s="50"/>
      <c r="F156" s="50"/>
      <c r="G156" s="50"/>
      <c r="H156" s="50"/>
      <c r="I156" s="50"/>
      <c r="J156" s="49"/>
      <c r="K156" s="49"/>
      <c r="L156" s="6"/>
      <c r="M156" s="6"/>
      <c r="N156" s="6"/>
    </row>
    <row r="157" spans="1:14" s="93" customFormat="1" ht="15">
      <c r="A157" s="187"/>
      <c r="B157" s="50"/>
      <c r="C157" s="50"/>
      <c r="D157" s="50"/>
      <c r="E157" s="50"/>
      <c r="F157" s="50"/>
      <c r="G157" s="50"/>
      <c r="H157" s="50"/>
      <c r="I157" s="50"/>
      <c r="J157" s="49"/>
      <c r="K157" s="49"/>
      <c r="L157" s="6"/>
      <c r="M157" s="6"/>
      <c r="N157" s="6"/>
    </row>
    <row r="158" spans="1:14" s="93" customFormat="1" ht="15">
      <c r="A158" s="187"/>
      <c r="B158" s="50"/>
      <c r="C158" s="50"/>
      <c r="D158" s="50"/>
      <c r="E158" s="50"/>
      <c r="F158" s="50"/>
      <c r="G158" s="50"/>
      <c r="H158" s="50"/>
      <c r="I158" s="50"/>
      <c r="J158" s="49"/>
      <c r="K158" s="49"/>
      <c r="L158" s="6"/>
      <c r="M158" s="6"/>
      <c r="N158" s="6"/>
    </row>
    <row r="159" spans="1:14" s="93" customFormat="1" ht="15">
      <c r="A159" s="187"/>
      <c r="B159" s="50"/>
      <c r="C159" s="50"/>
      <c r="D159" s="50"/>
      <c r="E159" s="50"/>
      <c r="F159" s="50"/>
      <c r="G159" s="50"/>
      <c r="H159" s="50"/>
      <c r="I159" s="50"/>
      <c r="J159" s="49"/>
      <c r="K159" s="49"/>
      <c r="L159" s="6"/>
      <c r="M159" s="6"/>
      <c r="N159" s="6"/>
    </row>
    <row r="160" spans="1:14" s="93" customFormat="1" ht="15">
      <c r="A160" s="187"/>
      <c r="B160" s="50"/>
      <c r="C160" s="50"/>
      <c r="D160" s="50"/>
      <c r="E160" s="50"/>
      <c r="F160" s="50"/>
      <c r="G160" s="50"/>
      <c r="H160" s="50"/>
      <c r="I160" s="50"/>
      <c r="J160" s="49"/>
      <c r="K160" s="49"/>
      <c r="L160" s="6"/>
      <c r="M160" s="6"/>
      <c r="N160" s="6"/>
    </row>
    <row r="161" spans="1:14" s="93" customFormat="1" ht="15">
      <c r="A161" s="187"/>
      <c r="B161" s="50"/>
      <c r="C161" s="50"/>
      <c r="D161" s="50"/>
      <c r="E161" s="50"/>
      <c r="F161" s="50"/>
      <c r="G161" s="50"/>
      <c r="H161" s="50"/>
      <c r="I161" s="50"/>
      <c r="J161" s="49"/>
      <c r="K161" s="49"/>
      <c r="L161" s="6"/>
      <c r="M161" s="6"/>
      <c r="N161" s="6"/>
    </row>
    <row r="162" spans="1:14" s="93" customFormat="1" ht="15">
      <c r="A162" s="187"/>
      <c r="B162" s="50"/>
      <c r="C162" s="50"/>
      <c r="D162" s="50"/>
      <c r="E162" s="50"/>
      <c r="F162" s="50"/>
      <c r="G162" s="50"/>
      <c r="H162" s="50"/>
      <c r="I162" s="50"/>
      <c r="J162" s="49"/>
      <c r="K162" s="49"/>
      <c r="L162" s="6"/>
      <c r="M162" s="6"/>
      <c r="N162" s="6"/>
    </row>
    <row r="163" spans="1:14" s="93" customFormat="1" ht="15">
      <c r="A163" s="187"/>
      <c r="B163" s="50"/>
      <c r="C163" s="50"/>
      <c r="D163" s="50"/>
      <c r="E163" s="50"/>
      <c r="F163" s="50"/>
      <c r="G163" s="50"/>
      <c r="H163" s="50"/>
      <c r="I163" s="50"/>
      <c r="J163" s="49"/>
      <c r="K163" s="49"/>
      <c r="L163" s="6"/>
      <c r="M163" s="6"/>
      <c r="N163" s="6"/>
    </row>
    <row r="164" spans="1:14" s="93" customFormat="1" ht="15">
      <c r="A164" s="187"/>
      <c r="B164" s="50"/>
      <c r="C164" s="50"/>
      <c r="D164" s="50"/>
      <c r="E164" s="50"/>
      <c r="F164" s="50"/>
      <c r="G164" s="50"/>
      <c r="H164" s="50"/>
      <c r="I164" s="50"/>
      <c r="J164" s="49"/>
      <c r="K164" s="49"/>
      <c r="L164" s="6"/>
      <c r="M164" s="6"/>
      <c r="N164" s="6"/>
    </row>
    <row r="165" spans="1:14" s="93" customFormat="1" ht="15">
      <c r="A165" s="187"/>
      <c r="B165" s="50"/>
      <c r="C165" s="50"/>
      <c r="D165" s="50"/>
      <c r="E165" s="50"/>
      <c r="F165" s="50"/>
      <c r="G165" s="50"/>
      <c r="H165" s="50"/>
      <c r="I165" s="50"/>
      <c r="J165" s="49"/>
      <c r="K165" s="49"/>
      <c r="L165" s="6"/>
      <c r="M165" s="6"/>
      <c r="N165" s="6"/>
    </row>
    <row r="166" spans="1:14" s="93" customFormat="1" ht="15">
      <c r="A166" s="187"/>
      <c r="B166" s="50"/>
      <c r="C166" s="50"/>
      <c r="D166" s="50"/>
      <c r="E166" s="50"/>
      <c r="F166" s="50"/>
      <c r="G166" s="50"/>
      <c r="H166" s="50"/>
      <c r="I166" s="50"/>
      <c r="J166" s="49"/>
      <c r="K166" s="49"/>
      <c r="L166" s="6"/>
      <c r="M166" s="6"/>
      <c r="N166" s="6"/>
    </row>
    <row r="167" spans="1:14" s="93" customFormat="1" ht="15">
      <c r="A167" s="187"/>
      <c r="B167" s="50"/>
      <c r="C167" s="50"/>
      <c r="D167" s="50"/>
      <c r="E167" s="50"/>
      <c r="F167" s="50"/>
      <c r="G167" s="50"/>
      <c r="H167" s="50"/>
      <c r="I167" s="50"/>
      <c r="J167" s="49"/>
      <c r="K167" s="49"/>
      <c r="L167" s="6"/>
      <c r="M167" s="6"/>
      <c r="N167" s="6"/>
    </row>
    <row r="168" spans="1:14" s="93" customFormat="1" ht="15">
      <c r="A168" s="187"/>
      <c r="B168" s="50"/>
      <c r="C168" s="50"/>
      <c r="D168" s="50"/>
      <c r="E168" s="50"/>
      <c r="F168" s="50"/>
      <c r="G168" s="50"/>
      <c r="H168" s="50"/>
      <c r="I168" s="50"/>
      <c r="J168" s="49"/>
      <c r="K168" s="49"/>
      <c r="L168" s="6"/>
      <c r="M168" s="6"/>
      <c r="N168" s="6"/>
    </row>
    <row r="169" spans="1:14" s="93" customFormat="1" ht="15">
      <c r="A169" s="187"/>
      <c r="B169" s="50"/>
      <c r="C169" s="50"/>
      <c r="D169" s="50"/>
      <c r="E169" s="50"/>
      <c r="F169" s="50"/>
      <c r="G169" s="50"/>
      <c r="H169" s="50"/>
      <c r="I169" s="50"/>
      <c r="J169" s="49"/>
      <c r="K169" s="49"/>
      <c r="L169" s="6"/>
      <c r="M169" s="6"/>
      <c r="N169" s="6"/>
    </row>
    <row r="170" spans="1:14" s="93" customFormat="1" ht="15">
      <c r="A170" s="187"/>
      <c r="B170" s="50"/>
      <c r="C170" s="50"/>
      <c r="D170" s="50"/>
      <c r="E170" s="50"/>
      <c r="F170" s="50"/>
      <c r="G170" s="50"/>
      <c r="H170" s="50"/>
      <c r="I170" s="50"/>
      <c r="J170" s="49"/>
      <c r="K170" s="49"/>
      <c r="L170" s="6"/>
      <c r="M170" s="6"/>
      <c r="N170" s="6"/>
    </row>
    <row r="171" spans="1:14" s="93" customFormat="1" ht="15">
      <c r="A171" s="187"/>
      <c r="B171" s="50"/>
      <c r="C171" s="50"/>
      <c r="D171" s="50"/>
      <c r="E171" s="50"/>
      <c r="F171" s="50"/>
      <c r="G171" s="50"/>
      <c r="H171" s="50"/>
      <c r="I171" s="50"/>
      <c r="J171" s="49"/>
      <c r="K171" s="49"/>
      <c r="L171" s="6"/>
      <c r="M171" s="6"/>
      <c r="N171" s="6"/>
    </row>
    <row r="172" spans="1:14" s="93" customFormat="1" ht="15">
      <c r="A172" s="187"/>
      <c r="B172" s="50"/>
      <c r="C172" s="50"/>
      <c r="D172" s="50"/>
      <c r="E172" s="50"/>
      <c r="F172" s="50"/>
      <c r="G172" s="50"/>
      <c r="H172" s="50"/>
      <c r="I172" s="50"/>
      <c r="J172" s="49"/>
      <c r="K172" s="49"/>
      <c r="L172" s="6"/>
      <c r="M172" s="6"/>
      <c r="N172" s="6"/>
    </row>
    <row r="173" spans="1:14" s="93" customFormat="1" ht="15">
      <c r="A173" s="187"/>
      <c r="B173" s="50"/>
      <c r="C173" s="50"/>
      <c r="D173" s="50"/>
      <c r="E173" s="50"/>
      <c r="F173" s="50"/>
      <c r="G173" s="50"/>
      <c r="H173" s="50"/>
      <c r="I173" s="50"/>
      <c r="J173" s="49"/>
      <c r="K173" s="49"/>
      <c r="L173" s="6"/>
      <c r="M173" s="6"/>
      <c r="N173" s="6"/>
    </row>
    <row r="174" spans="1:14" s="93" customFormat="1" ht="15">
      <c r="A174" s="187"/>
      <c r="B174" s="50"/>
      <c r="C174" s="50"/>
      <c r="D174" s="50"/>
      <c r="E174" s="50"/>
      <c r="F174" s="50"/>
      <c r="G174" s="50"/>
      <c r="H174" s="50"/>
      <c r="I174" s="50"/>
      <c r="J174" s="49"/>
      <c r="K174" s="49"/>
      <c r="L174" s="6"/>
      <c r="M174" s="6"/>
      <c r="N174" s="6"/>
    </row>
    <row r="175" spans="1:14" s="93" customFormat="1" ht="15">
      <c r="A175" s="187"/>
      <c r="B175" s="50"/>
      <c r="C175" s="50"/>
      <c r="D175" s="50"/>
      <c r="E175" s="50"/>
      <c r="F175" s="50"/>
      <c r="G175" s="50"/>
      <c r="H175" s="50"/>
      <c r="I175" s="50"/>
      <c r="J175" s="49"/>
      <c r="K175" s="49"/>
      <c r="L175" s="6"/>
      <c r="M175" s="6"/>
      <c r="N175" s="6"/>
    </row>
    <row r="176" spans="1:14" s="93" customFormat="1" ht="15">
      <c r="A176" s="187"/>
      <c r="B176" s="50"/>
      <c r="C176" s="50"/>
      <c r="D176" s="50"/>
      <c r="E176" s="50"/>
      <c r="F176" s="50"/>
      <c r="G176" s="50"/>
      <c r="H176" s="50"/>
      <c r="I176" s="50"/>
      <c r="J176" s="49"/>
      <c r="K176" s="49"/>
      <c r="L176" s="6"/>
      <c r="M176" s="6"/>
      <c r="N176" s="6"/>
    </row>
    <row r="177" spans="1:14" s="93" customFormat="1" ht="15">
      <c r="A177" s="187"/>
      <c r="B177" s="50"/>
      <c r="C177" s="50"/>
      <c r="D177" s="50"/>
      <c r="E177" s="50"/>
      <c r="F177" s="50"/>
      <c r="G177" s="50"/>
      <c r="H177" s="50"/>
      <c r="I177" s="50"/>
      <c r="J177" s="49"/>
      <c r="K177" s="49"/>
      <c r="L177" s="6"/>
      <c r="M177" s="6"/>
      <c r="N177" s="6"/>
    </row>
    <row r="178" spans="1:14" s="93" customFormat="1" ht="15">
      <c r="A178" s="187"/>
      <c r="B178" s="50"/>
      <c r="C178" s="50"/>
      <c r="D178" s="50"/>
      <c r="E178" s="50"/>
      <c r="F178" s="50"/>
      <c r="G178" s="50"/>
      <c r="H178" s="50"/>
      <c r="I178" s="50"/>
      <c r="J178" s="49"/>
      <c r="K178" s="49"/>
      <c r="L178" s="6"/>
      <c r="M178" s="6"/>
      <c r="N178" s="6"/>
    </row>
    <row r="179" spans="1:14" s="93" customFormat="1" ht="15">
      <c r="A179" s="187"/>
      <c r="B179" s="50"/>
      <c r="C179" s="50"/>
      <c r="D179" s="50"/>
      <c r="E179" s="50"/>
      <c r="F179" s="50"/>
      <c r="G179" s="50"/>
      <c r="H179" s="50"/>
      <c r="I179" s="50"/>
      <c r="J179" s="49"/>
      <c r="K179" s="49"/>
      <c r="L179" s="6"/>
      <c r="M179" s="6"/>
      <c r="N179" s="6"/>
    </row>
    <row r="180" spans="1:14" s="93" customFormat="1" ht="15">
      <c r="A180" s="187"/>
      <c r="B180" s="50"/>
      <c r="C180" s="50"/>
      <c r="D180" s="50"/>
      <c r="E180" s="50"/>
      <c r="F180" s="50"/>
      <c r="G180" s="50"/>
      <c r="H180" s="50"/>
      <c r="I180" s="50"/>
      <c r="J180" s="49"/>
      <c r="K180" s="49"/>
      <c r="L180" s="6"/>
      <c r="M180" s="6"/>
      <c r="N180" s="6"/>
    </row>
    <row r="181" spans="1:14" s="93" customFormat="1" ht="15">
      <c r="A181" s="187"/>
      <c r="B181" s="50"/>
      <c r="C181" s="50"/>
      <c r="D181" s="50"/>
      <c r="E181" s="50"/>
      <c r="F181" s="50"/>
      <c r="G181" s="50"/>
      <c r="H181" s="50"/>
      <c r="I181" s="50"/>
      <c r="J181" s="49"/>
      <c r="K181" s="49"/>
      <c r="L181" s="6"/>
      <c r="M181" s="6"/>
      <c r="N181" s="6"/>
    </row>
    <row r="182" spans="1:14" s="93" customFormat="1" ht="15">
      <c r="A182" s="187"/>
      <c r="B182" s="50"/>
      <c r="C182" s="50"/>
      <c r="D182" s="50"/>
      <c r="E182" s="50"/>
      <c r="F182" s="50"/>
      <c r="G182" s="50"/>
      <c r="H182" s="50"/>
      <c r="I182" s="50"/>
      <c r="J182" s="49"/>
      <c r="K182" s="49"/>
      <c r="L182" s="6"/>
      <c r="M182" s="6"/>
      <c r="N182" s="6"/>
    </row>
    <row r="183" spans="1:14" s="93" customFormat="1" ht="15">
      <c r="A183" s="187"/>
      <c r="B183" s="50"/>
      <c r="C183" s="50"/>
      <c r="D183" s="50"/>
      <c r="E183" s="50"/>
      <c r="F183" s="50"/>
      <c r="G183" s="50"/>
      <c r="H183" s="50"/>
      <c r="I183" s="50"/>
      <c r="J183" s="49"/>
      <c r="K183" s="49"/>
      <c r="L183" s="6"/>
      <c r="M183" s="6"/>
      <c r="N183" s="6"/>
    </row>
    <row r="184" spans="1:14" s="93" customFormat="1" ht="15">
      <c r="A184" s="187"/>
      <c r="B184" s="50"/>
      <c r="C184" s="50"/>
      <c r="D184" s="50"/>
      <c r="E184" s="50"/>
      <c r="F184" s="50"/>
      <c r="G184" s="50"/>
      <c r="H184" s="50"/>
      <c r="I184" s="50"/>
      <c r="J184" s="49"/>
      <c r="K184" s="49"/>
      <c r="L184" s="6"/>
      <c r="M184" s="6"/>
      <c r="N184" s="6"/>
    </row>
    <row r="185" spans="1:14" s="93" customFormat="1" ht="15">
      <c r="A185" s="187"/>
      <c r="B185" s="50"/>
      <c r="C185" s="50"/>
      <c r="D185" s="50"/>
      <c r="E185" s="50"/>
      <c r="F185" s="50"/>
      <c r="G185" s="50"/>
      <c r="H185" s="50"/>
      <c r="I185" s="50"/>
      <c r="J185" s="49"/>
      <c r="K185" s="49"/>
      <c r="L185" s="6"/>
      <c r="M185" s="6"/>
      <c r="N185" s="6"/>
    </row>
    <row r="186" spans="1:14" s="93" customFormat="1" ht="15">
      <c r="A186" s="187"/>
      <c r="B186" s="50"/>
      <c r="C186" s="50"/>
      <c r="D186" s="50"/>
      <c r="E186" s="50"/>
      <c r="F186" s="50"/>
      <c r="G186" s="50"/>
      <c r="H186" s="50"/>
      <c r="I186" s="50"/>
      <c r="J186" s="49"/>
      <c r="K186" s="49"/>
      <c r="L186" s="6"/>
      <c r="M186" s="6"/>
      <c r="N186" s="6"/>
    </row>
    <row r="187" spans="1:14" s="93" customFormat="1" ht="15">
      <c r="A187" s="187"/>
      <c r="B187" s="50"/>
      <c r="C187" s="50"/>
      <c r="D187" s="50"/>
      <c r="E187" s="50"/>
      <c r="F187" s="50"/>
      <c r="G187" s="50"/>
      <c r="H187" s="50"/>
      <c r="I187" s="50"/>
      <c r="J187" s="49"/>
      <c r="K187" s="49"/>
      <c r="L187" s="6"/>
      <c r="M187" s="6"/>
      <c r="N187" s="6"/>
    </row>
    <row r="188" spans="1:14" s="93" customFormat="1" ht="15">
      <c r="A188" s="187"/>
      <c r="B188" s="50"/>
      <c r="C188" s="50"/>
      <c r="D188" s="50"/>
      <c r="E188" s="50"/>
      <c r="F188" s="50"/>
      <c r="G188" s="50"/>
      <c r="H188" s="50"/>
      <c r="I188" s="50"/>
      <c r="J188" s="49"/>
      <c r="K188" s="49"/>
      <c r="L188" s="6"/>
      <c r="M188" s="6"/>
      <c r="N188" s="6"/>
    </row>
    <row r="189" spans="1:14" s="93" customFormat="1" ht="15">
      <c r="A189" s="187"/>
      <c r="B189" s="50"/>
      <c r="C189" s="50"/>
      <c r="D189" s="50"/>
      <c r="E189" s="50"/>
      <c r="F189" s="50"/>
      <c r="G189" s="50"/>
      <c r="H189" s="50"/>
      <c r="I189" s="50"/>
      <c r="J189" s="49"/>
      <c r="K189" s="49"/>
      <c r="L189" s="6"/>
      <c r="M189" s="6"/>
      <c r="N189" s="6"/>
    </row>
    <row r="190" spans="1:14" s="93" customFormat="1" ht="15">
      <c r="A190" s="187"/>
      <c r="B190" s="50"/>
      <c r="C190" s="50"/>
      <c r="D190" s="50"/>
      <c r="E190" s="50"/>
      <c r="F190" s="50"/>
      <c r="G190" s="50"/>
      <c r="H190" s="50"/>
      <c r="I190" s="50"/>
      <c r="J190" s="49"/>
      <c r="K190" s="49"/>
      <c r="L190" s="6"/>
      <c r="M190" s="6"/>
      <c r="N190" s="6"/>
    </row>
    <row r="191" spans="1:14" s="93" customFormat="1" ht="15">
      <c r="A191" s="187"/>
      <c r="B191" s="50"/>
      <c r="C191" s="50"/>
      <c r="D191" s="50"/>
      <c r="E191" s="50"/>
      <c r="F191" s="50"/>
      <c r="G191" s="50"/>
      <c r="H191" s="50"/>
      <c r="I191" s="50"/>
      <c r="J191" s="49"/>
      <c r="K191" s="49"/>
      <c r="L191" s="6"/>
      <c r="M191" s="6"/>
      <c r="N191" s="6"/>
    </row>
    <row r="192" spans="1:14" s="93" customFormat="1" ht="15">
      <c r="A192" s="187"/>
      <c r="B192" s="50"/>
      <c r="C192" s="50"/>
      <c r="D192" s="50"/>
      <c r="E192" s="50"/>
      <c r="F192" s="50"/>
      <c r="G192" s="50"/>
      <c r="H192" s="50"/>
      <c r="I192" s="50"/>
      <c r="J192" s="49"/>
      <c r="K192" s="49"/>
      <c r="L192" s="6"/>
      <c r="M192" s="6"/>
      <c r="N192" s="6"/>
    </row>
    <row r="193" spans="1:14" s="93" customFormat="1" ht="15">
      <c r="A193" s="187"/>
      <c r="B193" s="50"/>
      <c r="C193" s="50"/>
      <c r="D193" s="50"/>
      <c r="E193" s="50"/>
      <c r="F193" s="50"/>
      <c r="G193" s="50"/>
      <c r="H193" s="50"/>
      <c r="I193" s="50"/>
      <c r="J193" s="49"/>
      <c r="K193" s="49"/>
      <c r="L193" s="6"/>
      <c r="M193" s="6"/>
      <c r="N193" s="6"/>
    </row>
    <row r="194" spans="1:14" s="93" customFormat="1" ht="15">
      <c r="A194" s="187"/>
      <c r="B194" s="50"/>
      <c r="C194" s="50"/>
      <c r="D194" s="50"/>
      <c r="E194" s="50"/>
      <c r="F194" s="50"/>
      <c r="G194" s="50"/>
      <c r="H194" s="50"/>
      <c r="I194" s="50"/>
      <c r="J194" s="49"/>
      <c r="K194" s="49"/>
      <c r="L194" s="6"/>
      <c r="M194" s="6"/>
      <c r="N194" s="6"/>
    </row>
    <row r="195" spans="1:14" s="93" customFormat="1" ht="15">
      <c r="A195" s="187"/>
      <c r="B195" s="50"/>
      <c r="C195" s="50"/>
      <c r="D195" s="50"/>
      <c r="E195" s="50"/>
      <c r="F195" s="50"/>
      <c r="G195" s="50"/>
      <c r="H195" s="50"/>
      <c r="I195" s="50"/>
      <c r="J195" s="49"/>
      <c r="K195" s="49"/>
      <c r="L195" s="6"/>
      <c r="M195" s="6"/>
      <c r="N195" s="6"/>
    </row>
    <row r="196" spans="1:14" s="93" customFormat="1" ht="15">
      <c r="A196" s="187"/>
      <c r="B196" s="50"/>
      <c r="C196" s="50"/>
      <c r="D196" s="50"/>
      <c r="E196" s="50"/>
      <c r="F196" s="50"/>
      <c r="G196" s="50"/>
      <c r="H196" s="50"/>
      <c r="I196" s="50"/>
      <c r="J196" s="49"/>
      <c r="K196" s="49"/>
      <c r="L196" s="6"/>
      <c r="M196" s="6"/>
      <c r="N196" s="6"/>
    </row>
    <row r="197" spans="1:14" s="93" customFormat="1" ht="15">
      <c r="A197" s="187"/>
      <c r="B197" s="50"/>
      <c r="C197" s="50"/>
      <c r="D197" s="50"/>
      <c r="E197" s="50"/>
      <c r="F197" s="50"/>
      <c r="G197" s="50"/>
      <c r="H197" s="50"/>
      <c r="I197" s="50"/>
      <c r="J197" s="49"/>
      <c r="K197" s="49"/>
      <c r="L197" s="6"/>
      <c r="M197" s="6"/>
      <c r="N197" s="6"/>
    </row>
    <row r="198" spans="1:14" s="93" customFormat="1" ht="15">
      <c r="A198" s="187"/>
      <c r="B198" s="50"/>
      <c r="C198" s="50"/>
      <c r="D198" s="50"/>
      <c r="E198" s="50"/>
      <c r="F198" s="50"/>
      <c r="G198" s="50"/>
      <c r="H198" s="50"/>
      <c r="I198" s="50"/>
      <c r="J198" s="49"/>
      <c r="K198" s="49"/>
      <c r="L198" s="6"/>
      <c r="M198" s="6"/>
      <c r="N198" s="6"/>
    </row>
    <row r="199" spans="1:14" s="93" customFormat="1" ht="15">
      <c r="A199" s="187"/>
      <c r="B199" s="50"/>
      <c r="C199" s="50"/>
      <c r="D199" s="50"/>
      <c r="E199" s="50"/>
      <c r="F199" s="50"/>
      <c r="G199" s="50"/>
      <c r="H199" s="50"/>
      <c r="I199" s="50"/>
      <c r="J199" s="49"/>
      <c r="K199" s="49"/>
      <c r="L199" s="6"/>
      <c r="M199" s="6"/>
      <c r="N199" s="6"/>
    </row>
    <row r="200" spans="1:14" s="93" customFormat="1" ht="15">
      <c r="A200" s="187"/>
      <c r="B200" s="50"/>
      <c r="C200" s="50"/>
      <c r="D200" s="50"/>
      <c r="E200" s="50"/>
      <c r="F200" s="50"/>
      <c r="G200" s="50"/>
      <c r="H200" s="50"/>
      <c r="I200" s="50"/>
      <c r="J200" s="49"/>
      <c r="K200" s="49"/>
      <c r="L200" s="6"/>
      <c r="M200" s="6"/>
      <c r="N200" s="6"/>
    </row>
    <row r="201" spans="1:14" s="93" customFormat="1" ht="15">
      <c r="A201" s="187"/>
      <c r="B201" s="50"/>
      <c r="C201" s="50"/>
      <c r="D201" s="50"/>
      <c r="E201" s="50"/>
      <c r="F201" s="50"/>
      <c r="G201" s="50"/>
      <c r="H201" s="50"/>
      <c r="I201" s="50"/>
      <c r="J201" s="49"/>
      <c r="K201" s="49"/>
      <c r="L201" s="6"/>
      <c r="M201" s="6"/>
      <c r="N201" s="6"/>
    </row>
    <row r="202" spans="1:14" s="93" customFormat="1" ht="15">
      <c r="A202" s="187"/>
      <c r="B202" s="50"/>
      <c r="C202" s="50"/>
      <c r="D202" s="50"/>
      <c r="E202" s="50"/>
      <c r="F202" s="50"/>
      <c r="G202" s="50"/>
      <c r="H202" s="50"/>
      <c r="I202" s="50"/>
      <c r="J202" s="49"/>
      <c r="K202" s="49"/>
      <c r="L202" s="6"/>
      <c r="M202" s="6"/>
      <c r="N202" s="6"/>
    </row>
    <row r="203" spans="1:14" s="93" customFormat="1" ht="15">
      <c r="A203" s="187"/>
      <c r="B203" s="50"/>
      <c r="C203" s="50"/>
      <c r="D203" s="50"/>
      <c r="E203" s="50"/>
      <c r="F203" s="50"/>
      <c r="G203" s="50"/>
      <c r="H203" s="50"/>
      <c r="I203" s="50"/>
      <c r="J203" s="49"/>
      <c r="K203" s="49"/>
      <c r="L203" s="6"/>
      <c r="M203" s="6"/>
      <c r="N203" s="6"/>
    </row>
    <row r="204" spans="1:14" s="93" customFormat="1" ht="15">
      <c r="A204" s="187"/>
      <c r="B204" s="50"/>
      <c r="C204" s="50"/>
      <c r="D204" s="50"/>
      <c r="E204" s="50"/>
      <c r="F204" s="50"/>
      <c r="G204" s="50"/>
      <c r="H204" s="50"/>
      <c r="I204" s="50"/>
      <c r="J204" s="49"/>
      <c r="K204" s="49"/>
      <c r="L204" s="6"/>
      <c r="M204" s="6"/>
      <c r="N204" s="6"/>
    </row>
    <row r="205" spans="1:14" s="93" customFormat="1" ht="15">
      <c r="A205" s="187"/>
      <c r="B205" s="50"/>
      <c r="C205" s="50"/>
      <c r="D205" s="50"/>
      <c r="E205" s="50"/>
      <c r="F205" s="50"/>
      <c r="G205" s="50"/>
      <c r="H205" s="50"/>
      <c r="I205" s="50"/>
      <c r="J205" s="49"/>
      <c r="K205" s="49"/>
      <c r="L205" s="6"/>
      <c r="M205" s="6"/>
      <c r="N205" s="6"/>
    </row>
    <row r="206" spans="1:14" s="93" customFormat="1" ht="15">
      <c r="A206" s="187"/>
      <c r="B206" s="50"/>
      <c r="C206" s="50"/>
      <c r="D206" s="50"/>
      <c r="E206" s="50"/>
      <c r="F206" s="50"/>
      <c r="G206" s="50"/>
      <c r="H206" s="50"/>
      <c r="I206" s="50"/>
      <c r="J206" s="49"/>
      <c r="K206" s="49"/>
      <c r="L206" s="6"/>
      <c r="M206" s="6"/>
      <c r="N206" s="6"/>
    </row>
    <row r="207" spans="1:14" s="93" customFormat="1" ht="15">
      <c r="A207" s="187"/>
      <c r="B207" s="50"/>
      <c r="C207" s="50"/>
      <c r="D207" s="50"/>
      <c r="E207" s="50"/>
      <c r="F207" s="50"/>
      <c r="G207" s="50"/>
      <c r="H207" s="50"/>
      <c r="I207" s="50"/>
      <c r="J207" s="49"/>
      <c r="K207" s="49"/>
      <c r="L207" s="6"/>
      <c r="M207" s="6"/>
      <c r="N207" s="6"/>
    </row>
    <row r="208" spans="1:14" s="93" customFormat="1" ht="15">
      <c r="A208" s="187"/>
      <c r="B208" s="50"/>
      <c r="C208" s="50"/>
      <c r="D208" s="50"/>
      <c r="E208" s="50"/>
      <c r="F208" s="50"/>
      <c r="G208" s="50"/>
      <c r="H208" s="50"/>
      <c r="I208" s="50"/>
      <c r="J208" s="49"/>
      <c r="K208" s="49"/>
      <c r="L208" s="6"/>
      <c r="M208" s="6"/>
      <c r="N208" s="6"/>
    </row>
    <row r="209" spans="1:14" s="93" customFormat="1" ht="15">
      <c r="A209" s="187"/>
      <c r="B209" s="50"/>
      <c r="C209" s="50"/>
      <c r="D209" s="50"/>
      <c r="E209" s="50"/>
      <c r="F209" s="50"/>
      <c r="G209" s="50"/>
      <c r="H209" s="50"/>
      <c r="I209" s="50"/>
      <c r="J209" s="49"/>
      <c r="K209" s="49"/>
      <c r="L209" s="6"/>
      <c r="M209" s="6"/>
      <c r="N209" s="6"/>
    </row>
    <row r="210" spans="1:14" s="93" customFormat="1" ht="15">
      <c r="A210" s="187"/>
      <c r="B210" s="50"/>
      <c r="C210" s="50"/>
      <c r="D210" s="50"/>
      <c r="E210" s="50"/>
      <c r="F210" s="50"/>
      <c r="G210" s="50"/>
      <c r="H210" s="50"/>
      <c r="I210" s="50"/>
      <c r="J210" s="49"/>
      <c r="K210" s="49"/>
      <c r="L210" s="6"/>
      <c r="M210" s="6"/>
      <c r="N210" s="6"/>
    </row>
    <row r="211" spans="1:14" s="93" customFormat="1" ht="15">
      <c r="A211" s="187"/>
      <c r="B211" s="50"/>
      <c r="C211" s="50"/>
      <c r="D211" s="50"/>
      <c r="E211" s="50"/>
      <c r="F211" s="50"/>
      <c r="G211" s="50"/>
      <c r="H211" s="50"/>
      <c r="I211" s="50"/>
      <c r="J211" s="49"/>
      <c r="K211" s="49"/>
      <c r="L211" s="6"/>
      <c r="M211" s="6"/>
      <c r="N211" s="6"/>
    </row>
    <row r="212" spans="1:14" s="93" customFormat="1" ht="15">
      <c r="A212" s="187"/>
      <c r="B212" s="50"/>
      <c r="C212" s="50"/>
      <c r="D212" s="50"/>
      <c r="E212" s="50"/>
      <c r="F212" s="50"/>
      <c r="G212" s="50"/>
      <c r="H212" s="50"/>
      <c r="I212" s="50"/>
      <c r="J212" s="49"/>
      <c r="K212" s="49"/>
      <c r="L212" s="6"/>
      <c r="M212" s="6"/>
      <c r="N212" s="6"/>
    </row>
    <row r="213" spans="1:14" s="93" customFormat="1" ht="15">
      <c r="A213" s="187"/>
      <c r="B213" s="50"/>
      <c r="C213" s="50"/>
      <c r="D213" s="50"/>
      <c r="E213" s="50"/>
      <c r="F213" s="50"/>
      <c r="G213" s="50"/>
      <c r="H213" s="50"/>
      <c r="I213" s="50"/>
      <c r="J213" s="49"/>
      <c r="K213" s="49"/>
      <c r="L213" s="6"/>
      <c r="M213" s="6"/>
      <c r="N213" s="6"/>
    </row>
    <row r="214" spans="1:14" s="93" customFormat="1" ht="15">
      <c r="A214" s="187"/>
      <c r="B214" s="50"/>
      <c r="C214" s="50"/>
      <c r="D214" s="50"/>
      <c r="E214" s="50"/>
      <c r="F214" s="50"/>
      <c r="G214" s="50"/>
      <c r="H214" s="50"/>
      <c r="I214" s="50"/>
      <c r="J214" s="49"/>
      <c r="K214" s="49"/>
      <c r="L214" s="6"/>
      <c r="M214" s="6"/>
      <c r="N214" s="6"/>
    </row>
    <row r="215" spans="1:14" s="93" customFormat="1" ht="15">
      <c r="A215" s="187"/>
      <c r="B215" s="50"/>
      <c r="C215" s="50"/>
      <c r="D215" s="50"/>
      <c r="E215" s="50"/>
      <c r="F215" s="50"/>
      <c r="G215" s="50"/>
      <c r="H215" s="50"/>
      <c r="I215" s="50"/>
      <c r="J215" s="49"/>
      <c r="K215" s="49"/>
      <c r="L215" s="6"/>
      <c r="M215" s="6"/>
      <c r="N215" s="6"/>
    </row>
    <row r="216" spans="1:14" s="93" customFormat="1" ht="15">
      <c r="A216" s="187"/>
      <c r="B216" s="50"/>
      <c r="C216" s="50"/>
      <c r="D216" s="50"/>
      <c r="E216" s="50"/>
      <c r="F216" s="50"/>
      <c r="G216" s="50"/>
      <c r="H216" s="50"/>
      <c r="I216" s="50"/>
      <c r="J216" s="49"/>
      <c r="K216" s="49"/>
      <c r="L216" s="6"/>
      <c r="M216" s="6"/>
      <c r="N216" s="6"/>
    </row>
    <row r="217" spans="1:14" s="93" customFormat="1" ht="15">
      <c r="A217" s="187"/>
      <c r="B217" s="50"/>
      <c r="C217" s="50"/>
      <c r="D217" s="50"/>
      <c r="E217" s="50"/>
      <c r="F217" s="50"/>
      <c r="G217" s="50"/>
      <c r="H217" s="50"/>
      <c r="I217" s="50"/>
      <c r="J217" s="49"/>
      <c r="K217" s="49"/>
      <c r="L217" s="6"/>
      <c r="M217" s="6"/>
      <c r="N217" s="6"/>
    </row>
    <row r="218" spans="1:14" s="93" customFormat="1" ht="15">
      <c r="A218" s="187"/>
      <c r="B218" s="50"/>
      <c r="C218" s="50"/>
      <c r="D218" s="50"/>
      <c r="E218" s="50"/>
      <c r="F218" s="50"/>
      <c r="G218" s="50"/>
      <c r="H218" s="50"/>
      <c r="I218" s="50"/>
      <c r="J218" s="49"/>
      <c r="K218" s="49"/>
      <c r="L218" s="6"/>
      <c r="M218" s="6"/>
      <c r="N218" s="6"/>
    </row>
    <row r="219" spans="1:14" s="93" customFormat="1" ht="15">
      <c r="A219" s="187"/>
      <c r="B219" s="50"/>
      <c r="C219" s="50"/>
      <c r="D219" s="50"/>
      <c r="E219" s="50"/>
      <c r="F219" s="50"/>
      <c r="G219" s="50"/>
      <c r="H219" s="50"/>
      <c r="I219" s="50"/>
      <c r="J219" s="49"/>
      <c r="K219" s="49"/>
      <c r="L219" s="6"/>
      <c r="M219" s="6"/>
      <c r="N219" s="6"/>
    </row>
    <row r="220" spans="1:14" s="93" customFormat="1" ht="15">
      <c r="A220" s="187"/>
      <c r="B220" s="50"/>
      <c r="C220" s="50"/>
      <c r="D220" s="50"/>
      <c r="E220" s="50"/>
      <c r="F220" s="50"/>
      <c r="G220" s="50"/>
      <c r="H220" s="50"/>
      <c r="I220" s="50"/>
      <c r="J220" s="49"/>
      <c r="K220" s="49"/>
      <c r="L220" s="6"/>
      <c r="M220" s="6"/>
      <c r="N220" s="6"/>
    </row>
    <row r="221" spans="1:14" s="93" customFormat="1" ht="15">
      <c r="A221" s="187"/>
      <c r="B221" s="50"/>
      <c r="C221" s="50"/>
      <c r="D221" s="50"/>
      <c r="E221" s="50"/>
      <c r="F221" s="50"/>
      <c r="G221" s="50"/>
      <c r="H221" s="50"/>
      <c r="I221" s="50"/>
      <c r="J221" s="49"/>
      <c r="K221" s="49"/>
      <c r="L221" s="6"/>
      <c r="M221" s="6"/>
      <c r="N221" s="6"/>
    </row>
    <row r="222" spans="1:14" s="93" customFormat="1" ht="15">
      <c r="A222" s="187"/>
      <c r="B222" s="50"/>
      <c r="C222" s="50"/>
      <c r="D222" s="50"/>
      <c r="E222" s="50"/>
      <c r="F222" s="50"/>
      <c r="G222" s="50"/>
      <c r="H222" s="50"/>
      <c r="I222" s="50"/>
      <c r="J222" s="49"/>
      <c r="K222" s="49"/>
      <c r="L222" s="6"/>
      <c r="M222" s="6"/>
      <c r="N222" s="6"/>
    </row>
    <row r="223" spans="1:14" s="93" customFormat="1" ht="15">
      <c r="A223" s="187"/>
      <c r="B223" s="50"/>
      <c r="C223" s="50"/>
      <c r="D223" s="50"/>
      <c r="E223" s="50"/>
      <c r="F223" s="50"/>
      <c r="G223" s="50"/>
      <c r="H223" s="50"/>
      <c r="I223" s="50"/>
      <c r="J223" s="49"/>
      <c r="K223" s="49"/>
      <c r="L223" s="6"/>
      <c r="M223" s="6"/>
      <c r="N223" s="6"/>
    </row>
    <row r="224" spans="1:14" s="93" customFormat="1" ht="15">
      <c r="A224" s="187"/>
      <c r="B224" s="50"/>
      <c r="C224" s="50"/>
      <c r="D224" s="50"/>
      <c r="E224" s="50"/>
      <c r="F224" s="50"/>
      <c r="G224" s="50"/>
      <c r="H224" s="50"/>
      <c r="I224" s="50"/>
      <c r="J224" s="49"/>
      <c r="K224" s="49"/>
      <c r="L224" s="6"/>
      <c r="M224" s="6"/>
      <c r="N224" s="6"/>
    </row>
    <row r="225" spans="1:14" s="93" customFormat="1" ht="15">
      <c r="A225" s="187"/>
      <c r="B225" s="50"/>
      <c r="C225" s="50"/>
      <c r="D225" s="50"/>
      <c r="E225" s="50"/>
      <c r="F225" s="50"/>
      <c r="G225" s="50"/>
      <c r="H225" s="50"/>
      <c r="I225" s="50"/>
      <c r="J225" s="49"/>
      <c r="K225" s="49"/>
      <c r="L225" s="6"/>
      <c r="M225" s="6"/>
      <c r="N225" s="6"/>
    </row>
    <row r="226" spans="1:14" s="93" customFormat="1" ht="15">
      <c r="A226" s="187"/>
      <c r="B226" s="50"/>
      <c r="C226" s="50"/>
      <c r="D226" s="50"/>
      <c r="E226" s="50"/>
      <c r="F226" s="50"/>
      <c r="G226" s="50"/>
      <c r="H226" s="50"/>
      <c r="I226" s="50"/>
      <c r="J226" s="49"/>
      <c r="K226" s="49"/>
      <c r="L226" s="6"/>
      <c r="M226" s="6"/>
      <c r="N226" s="6"/>
    </row>
    <row r="227" spans="1:14" s="93" customFormat="1" ht="15">
      <c r="A227" s="187"/>
      <c r="B227" s="50"/>
      <c r="C227" s="50"/>
      <c r="D227" s="50"/>
      <c r="E227" s="50"/>
      <c r="F227" s="50"/>
      <c r="G227" s="50"/>
      <c r="H227" s="50"/>
      <c r="I227" s="50"/>
      <c r="J227" s="49"/>
      <c r="K227" s="49"/>
      <c r="L227" s="6"/>
      <c r="M227" s="6"/>
      <c r="N227" s="6"/>
    </row>
    <row r="228" spans="1:14" s="93" customFormat="1" ht="15">
      <c r="A228" s="187"/>
      <c r="B228" s="50"/>
      <c r="C228" s="50"/>
      <c r="D228" s="50"/>
      <c r="E228" s="50"/>
      <c r="F228" s="50"/>
      <c r="G228" s="50"/>
      <c r="H228" s="50"/>
      <c r="I228" s="50"/>
      <c r="J228" s="49"/>
      <c r="K228" s="49"/>
      <c r="L228" s="6"/>
      <c r="M228" s="6"/>
      <c r="N228" s="6"/>
    </row>
    <row r="229" spans="1:14" s="93" customFormat="1" ht="15">
      <c r="A229" s="187"/>
      <c r="B229" s="50"/>
      <c r="C229" s="50"/>
      <c r="D229" s="50"/>
      <c r="E229" s="50"/>
      <c r="F229" s="50"/>
      <c r="G229" s="50"/>
      <c r="H229" s="50"/>
      <c r="I229" s="50"/>
      <c r="J229" s="49"/>
      <c r="K229" s="49"/>
      <c r="L229" s="6"/>
      <c r="M229" s="6"/>
      <c r="N229" s="6"/>
    </row>
    <row r="230" spans="1:14" s="93" customFormat="1" ht="15">
      <c r="A230" s="187"/>
      <c r="B230" s="50"/>
      <c r="C230" s="50"/>
      <c r="D230" s="50"/>
      <c r="E230" s="50"/>
      <c r="F230" s="50"/>
      <c r="G230" s="50"/>
      <c r="H230" s="50"/>
      <c r="I230" s="50"/>
      <c r="J230" s="49"/>
      <c r="K230" s="49"/>
      <c r="L230" s="6"/>
      <c r="M230" s="6"/>
      <c r="N230" s="6"/>
    </row>
    <row r="231" spans="1:14" s="93" customFormat="1" ht="15">
      <c r="A231" s="187"/>
      <c r="B231" s="50"/>
      <c r="C231" s="50"/>
      <c r="D231" s="50"/>
      <c r="E231" s="50"/>
      <c r="F231" s="50"/>
      <c r="G231" s="50"/>
      <c r="H231" s="50"/>
      <c r="I231" s="50"/>
      <c r="J231" s="49"/>
      <c r="K231" s="49"/>
      <c r="L231" s="6"/>
      <c r="M231" s="6"/>
      <c r="N231" s="6"/>
    </row>
    <row r="232" spans="1:14" s="93" customFormat="1" ht="15">
      <c r="A232" s="187"/>
      <c r="B232" s="50"/>
      <c r="C232" s="50"/>
      <c r="D232" s="50"/>
      <c r="E232" s="50"/>
      <c r="F232" s="50"/>
      <c r="G232" s="50"/>
      <c r="H232" s="50"/>
      <c r="I232" s="50"/>
      <c r="J232" s="49"/>
      <c r="K232" s="49"/>
      <c r="L232" s="6"/>
      <c r="M232" s="6"/>
      <c r="N232" s="6"/>
    </row>
    <row r="233" spans="1:14" s="93" customFormat="1" ht="15">
      <c r="A233" s="187"/>
      <c r="B233" s="50"/>
      <c r="C233" s="50"/>
      <c r="D233" s="50"/>
      <c r="E233" s="50"/>
      <c r="F233" s="50"/>
      <c r="G233" s="50"/>
      <c r="H233" s="50"/>
      <c r="I233" s="50"/>
      <c r="J233" s="49"/>
      <c r="K233" s="49"/>
      <c r="L233" s="6"/>
      <c r="M233" s="6"/>
      <c r="N233" s="6"/>
    </row>
    <row r="234" spans="1:14" s="93" customFormat="1" ht="15">
      <c r="A234" s="187"/>
      <c r="B234" s="50"/>
      <c r="C234" s="50"/>
      <c r="D234" s="50"/>
      <c r="E234" s="50"/>
      <c r="F234" s="50"/>
      <c r="G234" s="50"/>
      <c r="H234" s="50"/>
      <c r="I234" s="50"/>
      <c r="J234" s="49"/>
      <c r="K234" s="49"/>
      <c r="L234" s="6"/>
      <c r="M234" s="6"/>
      <c r="N234" s="6"/>
    </row>
    <row r="235" spans="1:14" s="93" customFormat="1" ht="15">
      <c r="A235" s="187"/>
      <c r="B235" s="50"/>
      <c r="C235" s="50"/>
      <c r="D235" s="50"/>
      <c r="E235" s="50"/>
      <c r="F235" s="50"/>
      <c r="G235" s="50"/>
      <c r="H235" s="50"/>
      <c r="I235" s="50"/>
      <c r="J235" s="49"/>
      <c r="K235" s="49"/>
      <c r="L235" s="6"/>
      <c r="M235" s="6"/>
      <c r="N235" s="6"/>
    </row>
    <row r="236" spans="1:14" s="93" customFormat="1" ht="15">
      <c r="A236" s="187"/>
      <c r="B236" s="50"/>
      <c r="C236" s="50"/>
      <c r="D236" s="50"/>
      <c r="E236" s="50"/>
      <c r="F236" s="50"/>
      <c r="G236" s="50"/>
      <c r="H236" s="50"/>
      <c r="I236" s="50"/>
      <c r="J236" s="49"/>
      <c r="K236" s="49"/>
      <c r="L236" s="6"/>
      <c r="M236" s="6"/>
      <c r="N236" s="6"/>
    </row>
    <row r="237" spans="1:14" s="93" customFormat="1" ht="15">
      <c r="A237" s="187"/>
      <c r="B237" s="50"/>
      <c r="C237" s="50"/>
      <c r="D237" s="50"/>
      <c r="E237" s="50"/>
      <c r="F237" s="50"/>
      <c r="G237" s="50"/>
      <c r="H237" s="50"/>
      <c r="I237" s="50"/>
      <c r="J237" s="49"/>
      <c r="K237" s="49"/>
      <c r="L237" s="6"/>
      <c r="M237" s="6"/>
      <c r="N237" s="6"/>
    </row>
    <row r="238" spans="1:14" s="93" customFormat="1" ht="15">
      <c r="A238" s="187"/>
      <c r="B238" s="50"/>
      <c r="C238" s="50"/>
      <c r="D238" s="50"/>
      <c r="E238" s="50"/>
      <c r="F238" s="50"/>
      <c r="G238" s="50"/>
      <c r="H238" s="50"/>
      <c r="I238" s="50"/>
      <c r="J238" s="49"/>
      <c r="K238" s="49"/>
      <c r="L238" s="6"/>
      <c r="M238" s="6"/>
      <c r="N238" s="6"/>
    </row>
    <row r="239" spans="1:14" s="93" customFormat="1" ht="15">
      <c r="A239" s="187"/>
      <c r="B239" s="50"/>
      <c r="C239" s="50"/>
      <c r="D239" s="50"/>
      <c r="E239" s="50"/>
      <c r="F239" s="50"/>
      <c r="G239" s="50"/>
      <c r="H239" s="50"/>
      <c r="I239" s="50"/>
      <c r="J239" s="49"/>
      <c r="K239" s="49"/>
      <c r="L239" s="6"/>
      <c r="M239" s="6"/>
      <c r="N239" s="6"/>
    </row>
    <row r="240" spans="1:14" s="93" customFormat="1" ht="15">
      <c r="A240" s="187"/>
      <c r="B240" s="50"/>
      <c r="C240" s="50"/>
      <c r="D240" s="50"/>
      <c r="E240" s="50"/>
      <c r="F240" s="50"/>
      <c r="G240" s="50"/>
      <c r="H240" s="50"/>
      <c r="I240" s="50"/>
      <c r="J240" s="49"/>
      <c r="K240" s="49"/>
      <c r="L240" s="6"/>
      <c r="M240" s="6"/>
      <c r="N240" s="6"/>
    </row>
    <row r="241" spans="1:14" s="93" customFormat="1" ht="15">
      <c r="A241" s="187"/>
      <c r="B241" s="50"/>
      <c r="C241" s="50"/>
      <c r="D241" s="50"/>
      <c r="E241" s="50"/>
      <c r="F241" s="50"/>
      <c r="G241" s="50"/>
      <c r="H241" s="50"/>
      <c r="I241" s="50"/>
      <c r="J241" s="49"/>
      <c r="K241" s="49"/>
      <c r="L241" s="6"/>
      <c r="M241" s="6"/>
      <c r="N241" s="6"/>
    </row>
    <row r="242" spans="1:14" s="93" customFormat="1" ht="15">
      <c r="A242" s="187"/>
      <c r="B242" s="50"/>
      <c r="C242" s="50"/>
      <c r="D242" s="50"/>
      <c r="E242" s="50"/>
      <c r="F242" s="50"/>
      <c r="G242" s="50"/>
      <c r="H242" s="50"/>
      <c r="I242" s="50"/>
      <c r="J242" s="49"/>
      <c r="K242" s="49"/>
      <c r="L242" s="6"/>
      <c r="M242" s="6"/>
      <c r="N242" s="6"/>
    </row>
    <row r="243" spans="1:14" s="93" customFormat="1" ht="15">
      <c r="A243" s="187"/>
      <c r="B243" s="50"/>
      <c r="C243" s="50"/>
      <c r="D243" s="50"/>
      <c r="E243" s="50"/>
      <c r="F243" s="50"/>
      <c r="G243" s="50"/>
      <c r="H243" s="50"/>
      <c r="I243" s="50"/>
      <c r="J243" s="49"/>
      <c r="K243" s="49"/>
      <c r="L243" s="6"/>
      <c r="M243" s="6"/>
      <c r="N243" s="6"/>
    </row>
    <row r="244" spans="1:14" s="93" customFormat="1" ht="15">
      <c r="A244" s="187"/>
      <c r="B244" s="50"/>
      <c r="C244" s="50"/>
      <c r="D244" s="50"/>
      <c r="E244" s="50"/>
      <c r="F244" s="50"/>
      <c r="G244" s="50"/>
      <c r="H244" s="50"/>
      <c r="I244" s="50"/>
      <c r="J244" s="49"/>
      <c r="K244" s="49"/>
      <c r="L244" s="6"/>
      <c r="M244" s="6"/>
      <c r="N244" s="6"/>
    </row>
    <row r="245" spans="1:14" s="93" customFormat="1" ht="15">
      <c r="A245" s="187"/>
      <c r="B245" s="50"/>
      <c r="C245" s="50"/>
      <c r="D245" s="50"/>
      <c r="E245" s="50"/>
      <c r="F245" s="50"/>
      <c r="G245" s="50"/>
      <c r="H245" s="50"/>
      <c r="I245" s="50"/>
      <c r="J245" s="49"/>
      <c r="K245" s="49"/>
      <c r="L245" s="6"/>
      <c r="M245" s="6"/>
      <c r="N245" s="6"/>
    </row>
    <row r="246" spans="1:14" s="93" customFormat="1" ht="15">
      <c r="A246" s="187"/>
      <c r="B246" s="50"/>
      <c r="C246" s="50"/>
      <c r="D246" s="50"/>
      <c r="E246" s="50"/>
      <c r="F246" s="50"/>
      <c r="G246" s="50"/>
      <c r="H246" s="50"/>
      <c r="I246" s="50"/>
      <c r="J246" s="49"/>
      <c r="K246" s="49"/>
      <c r="L246" s="6"/>
      <c r="M246" s="6"/>
      <c r="N246" s="6"/>
    </row>
    <row r="247" spans="1:14" s="93" customFormat="1" ht="15">
      <c r="A247" s="187"/>
      <c r="B247" s="50"/>
      <c r="C247" s="50"/>
      <c r="D247" s="50"/>
      <c r="E247" s="50"/>
      <c r="F247" s="50"/>
      <c r="G247" s="50"/>
      <c r="H247" s="50"/>
      <c r="I247" s="50"/>
      <c r="J247" s="49"/>
      <c r="K247" s="49"/>
      <c r="L247" s="6"/>
      <c r="M247" s="6"/>
      <c r="N247" s="6"/>
    </row>
    <row r="248" spans="1:14" s="93" customFormat="1" ht="15">
      <c r="A248" s="187"/>
      <c r="B248" s="50"/>
      <c r="C248" s="50"/>
      <c r="D248" s="50"/>
      <c r="E248" s="50"/>
      <c r="F248" s="50"/>
      <c r="G248" s="50"/>
      <c r="H248" s="50"/>
      <c r="I248" s="50"/>
      <c r="J248" s="49"/>
      <c r="K248" s="49"/>
      <c r="L248" s="6"/>
      <c r="M248" s="6"/>
      <c r="N248" s="6"/>
    </row>
    <row r="249" spans="1:14" s="93" customFormat="1" ht="15">
      <c r="A249" s="187"/>
      <c r="B249" s="50"/>
      <c r="C249" s="50"/>
      <c r="D249" s="50"/>
      <c r="E249" s="50"/>
      <c r="F249" s="50"/>
      <c r="G249" s="50"/>
      <c r="H249" s="50"/>
      <c r="I249" s="50"/>
      <c r="J249" s="49"/>
      <c r="K249" s="49"/>
      <c r="L249" s="6"/>
      <c r="M249" s="6"/>
      <c r="N249" s="6"/>
    </row>
    <row r="250" spans="1:14" s="93" customFormat="1" ht="15">
      <c r="A250" s="187"/>
      <c r="B250" s="50"/>
      <c r="C250" s="50"/>
      <c r="D250" s="50"/>
      <c r="E250" s="50"/>
      <c r="F250" s="50"/>
      <c r="G250" s="50"/>
      <c r="H250" s="50"/>
      <c r="I250" s="50"/>
      <c r="J250" s="49"/>
      <c r="K250" s="49"/>
      <c r="L250" s="6"/>
      <c r="M250" s="6"/>
      <c r="N250" s="6"/>
    </row>
    <row r="251" spans="1:14" s="93" customFormat="1" ht="15">
      <c r="A251" s="187"/>
      <c r="B251" s="50"/>
      <c r="C251" s="50"/>
      <c r="D251" s="50"/>
      <c r="E251" s="50"/>
      <c r="F251" s="50"/>
      <c r="G251" s="50"/>
      <c r="H251" s="50"/>
      <c r="I251" s="50"/>
      <c r="J251" s="49"/>
      <c r="K251" s="49"/>
      <c r="L251" s="6"/>
      <c r="M251" s="6"/>
      <c r="N251" s="6"/>
    </row>
    <row r="252" spans="1:14" s="93" customFormat="1" ht="15">
      <c r="A252" s="187"/>
      <c r="B252" s="50"/>
      <c r="C252" s="50"/>
      <c r="D252" s="50"/>
      <c r="E252" s="50"/>
      <c r="F252" s="50"/>
      <c r="G252" s="50"/>
      <c r="H252" s="50"/>
      <c r="I252" s="50"/>
      <c r="J252" s="49"/>
      <c r="K252" s="49"/>
      <c r="L252" s="6"/>
      <c r="M252" s="6"/>
      <c r="N252" s="6"/>
    </row>
    <row r="253" spans="1:14" s="93" customFormat="1" ht="15">
      <c r="A253" s="187"/>
      <c r="B253" s="50"/>
      <c r="C253" s="50"/>
      <c r="D253" s="50"/>
      <c r="E253" s="50"/>
      <c r="F253" s="50"/>
      <c r="G253" s="50"/>
      <c r="H253" s="50"/>
      <c r="I253" s="50"/>
      <c r="J253" s="49"/>
      <c r="K253" s="49"/>
      <c r="L253" s="6"/>
      <c r="M253" s="6"/>
      <c r="N253" s="6"/>
    </row>
    <row r="254" spans="1:14" s="93" customFormat="1" ht="15">
      <c r="A254" s="187"/>
      <c r="B254" s="50"/>
      <c r="C254" s="50"/>
      <c r="D254" s="50"/>
      <c r="E254" s="50"/>
      <c r="F254" s="50"/>
      <c r="G254" s="50"/>
      <c r="H254" s="50"/>
      <c r="I254" s="50"/>
      <c r="J254" s="49"/>
      <c r="K254" s="49"/>
      <c r="L254" s="6"/>
      <c r="M254" s="6"/>
      <c r="N254" s="6"/>
    </row>
    <row r="255" spans="1:14" s="93" customFormat="1" ht="15">
      <c r="A255" s="187"/>
      <c r="B255" s="50"/>
      <c r="C255" s="50"/>
      <c r="D255" s="50"/>
      <c r="E255" s="50"/>
      <c r="F255" s="50"/>
      <c r="G255" s="50"/>
      <c r="H255" s="50"/>
      <c r="I255" s="50"/>
      <c r="J255" s="49"/>
      <c r="K255" s="49"/>
      <c r="L255" s="6"/>
      <c r="M255" s="6"/>
      <c r="N255" s="6"/>
    </row>
    <row r="256" spans="1:14" s="93" customFormat="1" ht="15">
      <c r="A256" s="187"/>
      <c r="B256" s="50"/>
      <c r="C256" s="50"/>
      <c r="D256" s="50"/>
      <c r="E256" s="50"/>
      <c r="F256" s="50"/>
      <c r="G256" s="50"/>
      <c r="H256" s="50"/>
      <c r="I256" s="50"/>
      <c r="J256" s="49"/>
      <c r="K256" s="49"/>
      <c r="L256" s="6"/>
      <c r="M256" s="6"/>
      <c r="N256" s="6"/>
    </row>
    <row r="257" spans="1:14" s="93" customFormat="1" ht="15">
      <c r="A257" s="187"/>
      <c r="B257" s="50"/>
      <c r="C257" s="50"/>
      <c r="D257" s="50"/>
      <c r="E257" s="50"/>
      <c r="F257" s="50"/>
      <c r="G257" s="50"/>
      <c r="H257" s="50"/>
      <c r="I257" s="50"/>
      <c r="J257" s="49"/>
      <c r="K257" s="49"/>
      <c r="L257" s="6"/>
      <c r="M257" s="6"/>
      <c r="N257" s="6"/>
    </row>
    <row r="258" spans="1:14" s="93" customFormat="1" ht="15">
      <c r="A258" s="187"/>
      <c r="B258" s="50"/>
      <c r="C258" s="50"/>
      <c r="D258" s="50"/>
      <c r="E258" s="50"/>
      <c r="F258" s="50"/>
      <c r="G258" s="50"/>
      <c r="H258" s="50"/>
      <c r="I258" s="50"/>
      <c r="J258" s="49"/>
      <c r="K258" s="49"/>
      <c r="L258" s="6"/>
      <c r="M258" s="6"/>
      <c r="N258" s="6"/>
    </row>
    <row r="259" spans="1:14" s="93" customFormat="1" ht="15">
      <c r="A259" s="187"/>
      <c r="B259" s="50"/>
      <c r="C259" s="50"/>
      <c r="D259" s="50"/>
      <c r="E259" s="50"/>
      <c r="F259" s="50"/>
      <c r="G259" s="50"/>
      <c r="H259" s="50"/>
      <c r="I259" s="50"/>
      <c r="J259" s="49"/>
      <c r="K259" s="49"/>
      <c r="L259" s="6"/>
      <c r="M259" s="6"/>
      <c r="N259" s="6"/>
    </row>
    <row r="260" spans="1:14" s="93" customFormat="1" ht="15">
      <c r="A260" s="187"/>
      <c r="B260" s="50"/>
      <c r="C260" s="50"/>
      <c r="D260" s="50"/>
      <c r="E260" s="50"/>
      <c r="F260" s="50"/>
      <c r="G260" s="50"/>
      <c r="H260" s="50"/>
      <c r="I260" s="50"/>
      <c r="J260" s="49"/>
      <c r="K260" s="49"/>
      <c r="L260" s="6"/>
      <c r="M260" s="6"/>
      <c r="N260" s="6"/>
    </row>
    <row r="261" spans="1:14" s="93" customFormat="1" ht="15">
      <c r="A261" s="187"/>
      <c r="B261" s="50"/>
      <c r="C261" s="50"/>
      <c r="D261" s="50"/>
      <c r="E261" s="50"/>
      <c r="F261" s="50"/>
      <c r="G261" s="50"/>
      <c r="H261" s="50"/>
      <c r="I261" s="50"/>
      <c r="J261" s="49"/>
      <c r="K261" s="49"/>
      <c r="L261" s="6"/>
      <c r="M261" s="6"/>
      <c r="N261" s="6"/>
    </row>
    <row r="262" spans="1:14" s="93" customFormat="1" ht="15">
      <c r="A262" s="187"/>
      <c r="B262" s="50"/>
      <c r="C262" s="50"/>
      <c r="D262" s="50"/>
      <c r="E262" s="50"/>
      <c r="F262" s="50"/>
      <c r="G262" s="50"/>
      <c r="H262" s="50"/>
      <c r="I262" s="50"/>
      <c r="J262" s="49"/>
      <c r="K262" s="49"/>
      <c r="L262" s="6"/>
      <c r="M262" s="6"/>
      <c r="N262" s="6"/>
    </row>
    <row r="263" spans="1:14" s="93" customFormat="1" ht="15">
      <c r="A263" s="187"/>
      <c r="B263" s="50"/>
      <c r="C263" s="50"/>
      <c r="D263" s="50"/>
      <c r="E263" s="50"/>
      <c r="F263" s="50"/>
      <c r="G263" s="50"/>
      <c r="H263" s="50"/>
      <c r="I263" s="50"/>
      <c r="J263" s="49"/>
      <c r="K263" s="49"/>
      <c r="L263" s="6"/>
      <c r="M263" s="6"/>
      <c r="N263" s="6"/>
    </row>
    <row r="264" spans="1:14" s="93" customFormat="1" ht="15">
      <c r="A264" s="187"/>
      <c r="B264" s="50"/>
      <c r="C264" s="50"/>
      <c r="D264" s="50"/>
      <c r="E264" s="50"/>
      <c r="F264" s="50"/>
      <c r="G264" s="50"/>
      <c r="H264" s="50"/>
      <c r="I264" s="50"/>
      <c r="J264" s="49"/>
      <c r="K264" s="49"/>
      <c r="L264" s="6"/>
      <c r="M264" s="6"/>
      <c r="N264" s="6"/>
    </row>
    <row r="265" spans="1:14" s="93" customFormat="1" ht="15">
      <c r="A265" s="187"/>
      <c r="B265" s="50"/>
      <c r="C265" s="50"/>
      <c r="D265" s="50"/>
      <c r="E265" s="50"/>
      <c r="F265" s="50"/>
      <c r="G265" s="50"/>
      <c r="H265" s="50"/>
      <c r="I265" s="50"/>
      <c r="J265" s="49"/>
      <c r="K265" s="49"/>
      <c r="L265" s="6"/>
      <c r="M265" s="6"/>
      <c r="N265" s="6"/>
    </row>
    <row r="266" spans="1:14" s="93" customFormat="1" ht="15">
      <c r="A266" s="187"/>
      <c r="B266" s="50"/>
      <c r="C266" s="50"/>
      <c r="D266" s="50"/>
      <c r="E266" s="50"/>
      <c r="F266" s="50"/>
      <c r="G266" s="50"/>
      <c r="H266" s="50"/>
      <c r="I266" s="50"/>
      <c r="J266" s="49"/>
      <c r="K266" s="49"/>
      <c r="L266" s="6"/>
      <c r="M266" s="6"/>
      <c r="N266" s="6"/>
    </row>
    <row r="267" spans="1:14" s="93" customFormat="1" ht="15">
      <c r="A267" s="187"/>
      <c r="B267" s="50"/>
      <c r="C267" s="50"/>
      <c r="D267" s="50"/>
      <c r="E267" s="50"/>
      <c r="F267" s="50"/>
      <c r="G267" s="50"/>
      <c r="H267" s="50"/>
      <c r="I267" s="50"/>
      <c r="J267" s="49"/>
      <c r="K267" s="49"/>
      <c r="L267" s="6"/>
      <c r="M267" s="6"/>
      <c r="N267" s="6"/>
    </row>
    <row r="268" spans="1:14" s="93" customFormat="1" ht="15">
      <c r="A268" s="187"/>
      <c r="B268" s="50"/>
      <c r="C268" s="50"/>
      <c r="D268" s="50"/>
      <c r="E268" s="50"/>
      <c r="F268" s="50"/>
      <c r="G268" s="50"/>
      <c r="H268" s="50"/>
      <c r="I268" s="50"/>
      <c r="J268" s="49"/>
      <c r="K268" s="49"/>
      <c r="L268" s="6"/>
      <c r="M268" s="6"/>
      <c r="N268" s="6"/>
    </row>
    <row r="269" spans="1:14" s="93" customFormat="1" ht="15">
      <c r="A269" s="187"/>
      <c r="B269" s="50"/>
      <c r="C269" s="50"/>
      <c r="D269" s="50"/>
      <c r="E269" s="50"/>
      <c r="F269" s="50"/>
      <c r="G269" s="50"/>
      <c r="H269" s="50"/>
      <c r="I269" s="50"/>
      <c r="J269" s="49"/>
      <c r="K269" s="49"/>
      <c r="L269" s="6"/>
      <c r="M269" s="6"/>
      <c r="N269" s="6"/>
    </row>
    <row r="270" spans="1:14" s="93" customFormat="1" ht="15">
      <c r="A270" s="187"/>
      <c r="B270" s="50"/>
      <c r="C270" s="50"/>
      <c r="D270" s="50"/>
      <c r="E270" s="50"/>
      <c r="F270" s="50"/>
      <c r="G270" s="50"/>
      <c r="H270" s="50"/>
      <c r="I270" s="50"/>
      <c r="J270" s="49"/>
      <c r="K270" s="49"/>
      <c r="L270" s="6"/>
      <c r="M270" s="6"/>
      <c r="N270" s="6"/>
    </row>
    <row r="271" spans="1:14" s="93" customFormat="1" ht="15">
      <c r="A271" s="187"/>
      <c r="B271" s="50"/>
      <c r="C271" s="50"/>
      <c r="D271" s="50"/>
      <c r="E271" s="50"/>
      <c r="F271" s="50"/>
      <c r="G271" s="50"/>
      <c r="H271" s="50"/>
      <c r="I271" s="50"/>
      <c r="J271" s="49"/>
      <c r="K271" s="49"/>
      <c r="L271" s="6"/>
      <c r="M271" s="6"/>
      <c r="N271" s="6"/>
    </row>
    <row r="272" spans="1:14" s="93" customFormat="1" ht="15">
      <c r="A272" s="187"/>
      <c r="B272" s="50"/>
      <c r="C272" s="50"/>
      <c r="D272" s="50"/>
      <c r="E272" s="50"/>
      <c r="F272" s="50"/>
      <c r="G272" s="50"/>
      <c r="H272" s="50"/>
      <c r="I272" s="50"/>
      <c r="J272" s="49"/>
      <c r="K272" s="49"/>
      <c r="L272" s="6"/>
      <c r="M272" s="6"/>
      <c r="N272" s="6"/>
    </row>
    <row r="273" spans="1:14" s="93" customFormat="1" ht="15">
      <c r="A273" s="187"/>
      <c r="B273" s="50"/>
      <c r="C273" s="50"/>
      <c r="D273" s="50"/>
      <c r="E273" s="50"/>
      <c r="F273" s="50"/>
      <c r="G273" s="50"/>
      <c r="H273" s="50"/>
      <c r="I273" s="50"/>
      <c r="J273" s="49"/>
      <c r="K273" s="49"/>
      <c r="L273" s="6"/>
      <c r="M273" s="6"/>
      <c r="N273" s="6"/>
    </row>
    <row r="274" spans="1:14" s="93" customFormat="1" ht="15">
      <c r="A274" s="187"/>
      <c r="B274" s="50"/>
      <c r="C274" s="50"/>
      <c r="D274" s="50"/>
      <c r="E274" s="50"/>
      <c r="F274" s="50"/>
      <c r="G274" s="50"/>
      <c r="H274" s="50"/>
      <c r="I274" s="50"/>
      <c r="J274" s="49"/>
      <c r="K274" s="49"/>
      <c r="L274" s="6"/>
      <c r="M274" s="6"/>
      <c r="N274" s="6"/>
    </row>
    <row r="275" spans="1:14" s="93" customFormat="1" ht="15">
      <c r="A275" s="187"/>
      <c r="B275" s="50"/>
      <c r="C275" s="50"/>
      <c r="D275" s="50"/>
      <c r="E275" s="50"/>
      <c r="F275" s="50"/>
      <c r="G275" s="50"/>
      <c r="H275" s="50"/>
      <c r="I275" s="50"/>
      <c r="J275" s="49"/>
      <c r="K275" s="49"/>
      <c r="L275" s="6"/>
      <c r="M275" s="6"/>
      <c r="N275" s="6"/>
    </row>
    <row r="276" spans="1:14" s="93" customFormat="1" ht="15">
      <c r="A276" s="187"/>
      <c r="B276" s="50"/>
      <c r="C276" s="50"/>
      <c r="D276" s="50"/>
      <c r="E276" s="50"/>
      <c r="F276" s="50"/>
      <c r="G276" s="50"/>
      <c r="H276" s="50"/>
      <c r="I276" s="50"/>
      <c r="J276" s="49"/>
      <c r="K276" s="49"/>
      <c r="L276" s="6"/>
      <c r="M276" s="6"/>
      <c r="N276" s="6"/>
    </row>
    <row r="277" spans="1:14" s="93" customFormat="1" ht="15">
      <c r="A277" s="187"/>
      <c r="B277" s="50"/>
      <c r="C277" s="50"/>
      <c r="D277" s="50"/>
      <c r="E277" s="50"/>
      <c r="F277" s="50"/>
      <c r="G277" s="50"/>
      <c r="H277" s="50"/>
      <c r="I277" s="50"/>
      <c r="J277" s="49"/>
      <c r="K277" s="49"/>
      <c r="L277" s="6"/>
      <c r="M277" s="6"/>
      <c r="N277" s="6"/>
    </row>
    <row r="278" spans="1:14" s="93" customFormat="1" ht="15">
      <c r="A278" s="187"/>
      <c r="B278" s="50"/>
      <c r="C278" s="50"/>
      <c r="D278" s="50"/>
      <c r="E278" s="50"/>
      <c r="F278" s="50"/>
      <c r="G278" s="50"/>
      <c r="H278" s="50"/>
      <c r="I278" s="50"/>
      <c r="J278" s="49"/>
      <c r="K278" s="49"/>
      <c r="L278" s="6"/>
      <c r="M278" s="6"/>
      <c r="N278" s="6"/>
    </row>
    <row r="279" spans="1:14" s="93" customFormat="1" ht="15">
      <c r="A279" s="187"/>
      <c r="B279" s="50"/>
      <c r="C279" s="50"/>
      <c r="D279" s="50"/>
      <c r="E279" s="50"/>
      <c r="F279" s="50"/>
      <c r="G279" s="50"/>
      <c r="H279" s="50"/>
      <c r="I279" s="50"/>
      <c r="J279" s="49"/>
      <c r="K279" s="49"/>
      <c r="L279" s="6"/>
      <c r="M279" s="6"/>
      <c r="N279" s="6"/>
    </row>
    <row r="280" spans="1:14" s="93" customFormat="1" ht="15">
      <c r="A280" s="187"/>
      <c r="B280" s="50"/>
      <c r="C280" s="50"/>
      <c r="D280" s="50"/>
      <c r="E280" s="50"/>
      <c r="F280" s="50"/>
      <c r="G280" s="50"/>
      <c r="H280" s="50"/>
      <c r="I280" s="50"/>
      <c r="J280" s="49"/>
      <c r="K280" s="49"/>
      <c r="L280" s="6"/>
      <c r="M280" s="6"/>
      <c r="N280" s="6"/>
    </row>
    <row r="281" spans="1:14" s="93" customFormat="1" ht="15">
      <c r="A281" s="187"/>
      <c r="B281" s="50"/>
      <c r="C281" s="50"/>
      <c r="D281" s="50"/>
      <c r="E281" s="50"/>
      <c r="F281" s="50"/>
      <c r="G281" s="50"/>
      <c r="H281" s="50"/>
      <c r="I281" s="50"/>
      <c r="J281" s="49"/>
      <c r="K281" s="49"/>
      <c r="L281" s="6"/>
      <c r="M281" s="6"/>
      <c r="N281" s="6"/>
    </row>
    <row r="282" spans="1:14" s="93" customFormat="1" ht="15">
      <c r="A282" s="187"/>
      <c r="B282" s="50"/>
      <c r="C282" s="50"/>
      <c r="D282" s="50"/>
      <c r="E282" s="50"/>
      <c r="F282" s="50"/>
      <c r="G282" s="50"/>
      <c r="H282" s="50"/>
      <c r="I282" s="50"/>
      <c r="J282" s="49"/>
      <c r="K282" s="49"/>
      <c r="L282" s="6"/>
      <c r="M282" s="6"/>
      <c r="N282" s="6"/>
    </row>
    <row r="283" spans="1:14" s="93" customFormat="1" ht="15">
      <c r="A283" s="187"/>
      <c r="B283" s="50"/>
      <c r="C283" s="50"/>
      <c r="D283" s="50"/>
      <c r="E283" s="50"/>
      <c r="F283" s="50"/>
      <c r="G283" s="50"/>
      <c r="H283" s="50"/>
      <c r="I283" s="50"/>
      <c r="J283" s="49"/>
      <c r="K283" s="49"/>
      <c r="L283" s="6"/>
      <c r="M283" s="6"/>
      <c r="N283" s="6"/>
    </row>
    <row r="284" spans="1:14" s="93" customFormat="1" ht="15">
      <c r="A284" s="187"/>
      <c r="B284" s="50"/>
      <c r="C284" s="50"/>
      <c r="D284" s="50"/>
      <c r="E284" s="50"/>
      <c r="F284" s="50"/>
      <c r="G284" s="50"/>
      <c r="H284" s="50"/>
      <c r="I284" s="50"/>
      <c r="J284" s="49"/>
      <c r="K284" s="49"/>
      <c r="L284" s="6"/>
      <c r="M284" s="6"/>
      <c r="N284" s="6"/>
    </row>
    <row r="285" spans="1:14" s="93" customFormat="1" ht="15">
      <c r="A285" s="187"/>
      <c r="B285" s="50"/>
      <c r="C285" s="50"/>
      <c r="D285" s="50"/>
      <c r="E285" s="50"/>
      <c r="F285" s="50"/>
      <c r="G285" s="50"/>
      <c r="H285" s="50"/>
      <c r="I285" s="50"/>
      <c r="J285" s="49"/>
      <c r="K285" s="49"/>
      <c r="L285" s="6"/>
      <c r="M285" s="6"/>
      <c r="N285" s="6"/>
    </row>
    <row r="286" spans="1:14" s="93" customFormat="1" ht="15">
      <c r="A286" s="187"/>
      <c r="B286" s="50"/>
      <c r="C286" s="50"/>
      <c r="D286" s="50"/>
      <c r="E286" s="50"/>
      <c r="F286" s="50"/>
      <c r="G286" s="50"/>
      <c r="H286" s="50"/>
      <c r="I286" s="50"/>
      <c r="J286" s="49"/>
      <c r="K286" s="49"/>
      <c r="L286" s="6"/>
      <c r="M286" s="6"/>
      <c r="N286" s="6"/>
    </row>
    <row r="287" spans="1:14" s="93" customFormat="1" ht="15">
      <c r="A287" s="187"/>
      <c r="B287" s="50"/>
      <c r="C287" s="50"/>
      <c r="D287" s="50"/>
      <c r="E287" s="50"/>
      <c r="F287" s="50"/>
      <c r="G287" s="50"/>
      <c r="H287" s="50"/>
      <c r="I287" s="50"/>
      <c r="J287" s="49"/>
      <c r="K287" s="49"/>
      <c r="L287" s="6"/>
      <c r="M287" s="6"/>
      <c r="N287" s="6"/>
    </row>
    <row r="288" spans="1:14" s="93" customFormat="1" ht="15">
      <c r="A288" s="187"/>
      <c r="B288" s="50"/>
      <c r="C288" s="50"/>
      <c r="D288" s="50"/>
      <c r="E288" s="50"/>
      <c r="F288" s="50"/>
      <c r="G288" s="50"/>
      <c r="H288" s="50"/>
      <c r="I288" s="50"/>
      <c r="J288" s="49"/>
      <c r="K288" s="49"/>
      <c r="L288" s="6"/>
      <c r="M288" s="6"/>
      <c r="N288" s="6"/>
    </row>
    <row r="289" spans="1:14" s="93" customFormat="1" ht="15">
      <c r="A289" s="187"/>
      <c r="B289" s="50"/>
      <c r="C289" s="50"/>
      <c r="D289" s="50"/>
      <c r="E289" s="50"/>
      <c r="F289" s="50"/>
      <c r="G289" s="50"/>
      <c r="H289" s="50"/>
      <c r="I289" s="50"/>
      <c r="J289" s="49"/>
      <c r="K289" s="49"/>
      <c r="L289" s="6"/>
      <c r="M289" s="6"/>
      <c r="N289" s="6"/>
    </row>
    <row r="290" spans="1:14" s="93" customFormat="1" ht="15">
      <c r="A290" s="187"/>
      <c r="B290" s="50"/>
      <c r="C290" s="50"/>
      <c r="D290" s="50"/>
      <c r="E290" s="50"/>
      <c r="F290" s="50"/>
      <c r="G290" s="50"/>
      <c r="H290" s="50"/>
      <c r="I290" s="50"/>
      <c r="J290" s="49"/>
      <c r="K290" s="49"/>
      <c r="L290" s="6"/>
      <c r="M290" s="6"/>
      <c r="N290" s="6"/>
    </row>
    <row r="291" spans="1:14" s="93" customFormat="1" ht="15">
      <c r="A291" s="187"/>
      <c r="B291" s="50"/>
      <c r="C291" s="50"/>
      <c r="D291" s="50"/>
      <c r="E291" s="50"/>
      <c r="F291" s="50"/>
      <c r="G291" s="50"/>
      <c r="H291" s="50"/>
      <c r="I291" s="50"/>
      <c r="J291" s="49"/>
      <c r="K291" s="49"/>
      <c r="L291" s="6"/>
      <c r="M291" s="6"/>
      <c r="N291" s="6"/>
    </row>
    <row r="292" spans="1:14" s="93" customFormat="1" ht="15">
      <c r="A292" s="187"/>
      <c r="B292" s="50"/>
      <c r="C292" s="50"/>
      <c r="D292" s="50"/>
      <c r="E292" s="50"/>
      <c r="F292" s="50"/>
      <c r="G292" s="50"/>
      <c r="H292" s="50"/>
      <c r="I292" s="50"/>
      <c r="J292" s="49"/>
      <c r="K292" s="49"/>
      <c r="L292" s="6"/>
      <c r="M292" s="6"/>
      <c r="N292" s="6"/>
    </row>
    <row r="293" ht="15">
      <c r="A293" s="93"/>
    </row>
    <row r="294" spans="1:18" ht="35.25" customHeight="1">
      <c r="A294" s="350" t="s">
        <v>485</v>
      </c>
      <c r="B294" s="350"/>
      <c r="C294" s="350"/>
      <c r="D294" s="350"/>
      <c r="E294" s="350"/>
      <c r="F294" s="350"/>
      <c r="G294" s="350"/>
      <c r="H294" s="350"/>
      <c r="I294" s="350"/>
      <c r="J294" s="350"/>
      <c r="K294" s="350"/>
      <c r="L294" s="16"/>
      <c r="M294" s="16"/>
      <c r="N294" s="16"/>
      <c r="O294" s="16"/>
      <c r="P294" s="16"/>
      <c r="Q294" s="16"/>
      <c r="R294" s="16"/>
    </row>
  </sheetData>
  <sheetProtection/>
  <mergeCells count="14">
    <mergeCell ref="I11:I12"/>
    <mergeCell ref="A294:K294"/>
    <mergeCell ref="A4:K4"/>
    <mergeCell ref="A6:K6"/>
    <mergeCell ref="A7:K7"/>
    <mergeCell ref="A9:K9"/>
    <mergeCell ref="J11:K11"/>
    <mergeCell ref="G11:H11"/>
    <mergeCell ref="F11:F12"/>
    <mergeCell ref="D11:D12"/>
    <mergeCell ref="C11:C12"/>
    <mergeCell ref="B11:B12"/>
    <mergeCell ref="A11:A12"/>
    <mergeCell ref="E11:E1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6"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AT57"/>
  <sheetViews>
    <sheetView zoomScale="64" zoomScaleNormal="64" zoomScalePageLayoutView="0" workbookViewId="0" topLeftCell="A1">
      <selection activeCell="S1" sqref="A1:S57"/>
    </sheetView>
  </sheetViews>
  <sheetFormatPr defaultColWidth="10.875" defaultRowHeight="15.75"/>
  <cols>
    <col min="1" max="1" width="10.375" style="68" customWidth="1"/>
    <col min="2" max="2" width="33.00390625" style="6" customWidth="1"/>
    <col min="3" max="3" width="14.00390625" style="6" customWidth="1"/>
    <col min="4" max="4" width="20.125" style="6" customWidth="1"/>
    <col min="5" max="5" width="18.625" style="6" customWidth="1"/>
    <col min="6" max="6" width="11.75390625" style="6" customWidth="1"/>
    <col min="7" max="7" width="13.125" style="6" customWidth="1"/>
    <col min="8" max="8" width="15.375" style="6" customWidth="1"/>
    <col min="9" max="9" width="15.50390625" style="6" customWidth="1"/>
    <col min="10" max="10" width="13.875" style="6" customWidth="1"/>
    <col min="11" max="11" width="18.875" style="6" customWidth="1"/>
    <col min="12" max="12" width="14.75390625" style="6" customWidth="1"/>
    <col min="13" max="13" width="16.00390625" style="6" customWidth="1"/>
    <col min="14" max="14" width="27.00390625" style="299" customWidth="1"/>
    <col min="15" max="15" width="17.875" style="6" customWidth="1"/>
    <col min="16" max="16" width="12.25390625" style="6" customWidth="1"/>
    <col min="17" max="17" width="9.375" style="6" customWidth="1"/>
    <col min="18" max="18" width="11.00390625" style="6" customWidth="1"/>
    <col min="19" max="19" width="11.375" style="8" customWidth="1"/>
    <col min="20" max="20" width="8.125" style="6" customWidth="1"/>
    <col min="21" max="21" width="12.125" style="6" customWidth="1"/>
    <col min="22" max="250" width="9.00390625" style="68" customWidth="1"/>
    <col min="251" max="251" width="3.875" style="68" bestFit="1" customWidth="1"/>
    <col min="252" max="252" width="16.00390625" style="68" bestFit="1" customWidth="1"/>
    <col min="253" max="253" width="16.625" style="68" bestFit="1" customWidth="1"/>
    <col min="254" max="254" width="13.50390625" style="68" bestFit="1" customWidth="1"/>
    <col min="255" max="255" width="10.875" style="68" bestFit="1" customWidth="1"/>
    <col min="256" max="16384" width="10.875" style="68" customWidth="1"/>
  </cols>
  <sheetData>
    <row r="1" ht="18.75">
      <c r="S1" s="23" t="s">
        <v>339</v>
      </c>
    </row>
    <row r="2" ht="18.75">
      <c r="S2" s="13" t="s">
        <v>1</v>
      </c>
    </row>
    <row r="3" ht="18.75">
      <c r="S3" s="13" t="s">
        <v>805</v>
      </c>
    </row>
    <row r="4" spans="1:21" s="93" customFormat="1" ht="16.5">
      <c r="A4" s="426" t="s">
        <v>386</v>
      </c>
      <c r="B4" s="426"/>
      <c r="C4" s="426"/>
      <c r="D4" s="426"/>
      <c r="E4" s="426"/>
      <c r="F4" s="426"/>
      <c r="G4" s="426"/>
      <c r="H4" s="426"/>
      <c r="I4" s="426"/>
      <c r="J4" s="426"/>
      <c r="K4" s="426"/>
      <c r="L4" s="426"/>
      <c r="M4" s="426"/>
      <c r="N4" s="426"/>
      <c r="O4" s="426"/>
      <c r="P4" s="426"/>
      <c r="Q4" s="426"/>
      <c r="R4" s="426"/>
      <c r="S4" s="426"/>
      <c r="T4" s="6"/>
      <c r="U4" s="6"/>
    </row>
    <row r="5" spans="2:20" ht="15">
      <c r="B5" s="68"/>
      <c r="C5" s="68"/>
      <c r="D5" s="68"/>
      <c r="E5" s="68"/>
      <c r="F5" s="68"/>
      <c r="G5" s="68"/>
      <c r="H5" s="68"/>
      <c r="I5" s="68"/>
      <c r="J5" s="68"/>
      <c r="K5" s="68"/>
      <c r="L5" s="68"/>
      <c r="M5" s="68"/>
      <c r="N5" s="300"/>
      <c r="O5" s="68"/>
      <c r="P5" s="68"/>
      <c r="Q5" s="68"/>
      <c r="R5" s="68"/>
      <c r="S5" s="68"/>
      <c r="T5" s="7"/>
    </row>
    <row r="6" spans="1:20" ht="15.75">
      <c r="A6" s="327" t="s">
        <v>668</v>
      </c>
      <c r="B6" s="327"/>
      <c r="C6" s="327"/>
      <c r="D6" s="327"/>
      <c r="E6" s="327"/>
      <c r="F6" s="327"/>
      <c r="G6" s="327"/>
      <c r="H6" s="327"/>
      <c r="I6" s="327"/>
      <c r="J6" s="327"/>
      <c r="K6" s="327"/>
      <c r="L6" s="327"/>
      <c r="M6" s="327"/>
      <c r="N6" s="327"/>
      <c r="O6" s="327"/>
      <c r="P6" s="327"/>
      <c r="Q6" s="327"/>
      <c r="R6" s="327"/>
      <c r="S6" s="327"/>
      <c r="T6" s="7"/>
    </row>
    <row r="7" spans="1:20" ht="15.75">
      <c r="A7" s="335" t="s">
        <v>315</v>
      </c>
      <c r="B7" s="335"/>
      <c r="C7" s="335"/>
      <c r="D7" s="335"/>
      <c r="E7" s="335"/>
      <c r="F7" s="335"/>
      <c r="G7" s="335"/>
      <c r="H7" s="335"/>
      <c r="I7" s="335"/>
      <c r="J7" s="335"/>
      <c r="K7" s="335"/>
      <c r="L7" s="335"/>
      <c r="M7" s="335"/>
      <c r="N7" s="335"/>
      <c r="O7" s="335"/>
      <c r="P7" s="335"/>
      <c r="Q7" s="335"/>
      <c r="R7" s="335"/>
      <c r="S7" s="335"/>
      <c r="T7" s="7"/>
    </row>
    <row r="8" spans="1:21" s="80" customFormat="1" ht="15.75">
      <c r="A8" s="128"/>
      <c r="B8" s="128"/>
      <c r="C8" s="128"/>
      <c r="D8" s="128"/>
      <c r="E8" s="128"/>
      <c r="F8" s="128"/>
      <c r="G8" s="128"/>
      <c r="H8" s="128"/>
      <c r="I8" s="128"/>
      <c r="J8" s="128"/>
      <c r="K8" s="128"/>
      <c r="L8" s="128"/>
      <c r="M8" s="128"/>
      <c r="N8" s="301"/>
      <c r="O8" s="128"/>
      <c r="P8" s="128"/>
      <c r="Q8" s="128"/>
      <c r="R8" s="128"/>
      <c r="S8" s="128"/>
      <c r="T8" s="7"/>
      <c r="U8" s="6"/>
    </row>
    <row r="9" spans="1:20" ht="15.75">
      <c r="A9" s="374" t="s">
        <v>751</v>
      </c>
      <c r="B9" s="374"/>
      <c r="C9" s="374"/>
      <c r="D9" s="374"/>
      <c r="E9" s="374"/>
      <c r="F9" s="374"/>
      <c r="G9" s="374"/>
      <c r="H9" s="374"/>
      <c r="I9" s="374"/>
      <c r="J9" s="374"/>
      <c r="K9" s="374"/>
      <c r="L9" s="374"/>
      <c r="M9" s="374"/>
      <c r="N9" s="374"/>
      <c r="O9" s="374"/>
      <c r="P9" s="374"/>
      <c r="Q9" s="374"/>
      <c r="R9" s="374"/>
      <c r="S9" s="374"/>
      <c r="T9" s="7"/>
    </row>
    <row r="10" spans="1:31" s="8" customFormat="1" ht="16.5" customHeight="1">
      <c r="A10" s="487"/>
      <c r="B10" s="487"/>
      <c r="C10" s="487"/>
      <c r="D10" s="487"/>
      <c r="E10" s="487"/>
      <c r="F10" s="487"/>
      <c r="G10" s="487"/>
      <c r="H10" s="487"/>
      <c r="I10" s="487"/>
      <c r="J10" s="487"/>
      <c r="K10" s="487"/>
      <c r="L10" s="487"/>
      <c r="M10" s="487"/>
      <c r="N10" s="487"/>
      <c r="O10" s="487"/>
      <c r="P10" s="487"/>
      <c r="Q10" s="487"/>
      <c r="R10" s="487"/>
      <c r="T10" s="6"/>
      <c r="U10" s="6"/>
      <c r="V10" s="68"/>
      <c r="W10" s="68"/>
      <c r="X10" s="68"/>
      <c r="Y10" s="68"/>
      <c r="Z10" s="68"/>
      <c r="AA10" s="68"/>
      <c r="AB10" s="68"/>
      <c r="AC10" s="68"/>
      <c r="AD10" s="68"/>
      <c r="AE10" s="68"/>
    </row>
    <row r="11" spans="1:31" s="8" customFormat="1" ht="38.25" customHeight="1">
      <c r="A11" s="423" t="s">
        <v>164</v>
      </c>
      <c r="B11" s="423" t="s">
        <v>31</v>
      </c>
      <c r="C11" s="423" t="s">
        <v>4</v>
      </c>
      <c r="D11" s="475" t="s">
        <v>43</v>
      </c>
      <c r="E11" s="475" t="s">
        <v>141</v>
      </c>
      <c r="F11" s="477" t="s">
        <v>317</v>
      </c>
      <c r="G11" s="478"/>
      <c r="H11" s="478"/>
      <c r="I11" s="478"/>
      <c r="J11" s="479"/>
      <c r="K11" s="483" t="s">
        <v>318</v>
      </c>
      <c r="L11" s="477" t="s">
        <v>143</v>
      </c>
      <c r="M11" s="479"/>
      <c r="N11" s="476" t="s">
        <v>142</v>
      </c>
      <c r="O11" s="420" t="s">
        <v>316</v>
      </c>
      <c r="P11" s="433" t="s">
        <v>144</v>
      </c>
      <c r="Q11" s="433"/>
      <c r="R11" s="433"/>
      <c r="S11" s="433"/>
      <c r="T11" s="6"/>
      <c r="U11" s="6"/>
      <c r="V11" s="68"/>
      <c r="W11" s="68"/>
      <c r="X11" s="68"/>
      <c r="Y11" s="68"/>
      <c r="Z11" s="68"/>
      <c r="AA11" s="68"/>
      <c r="AB11" s="68"/>
      <c r="AC11" s="68"/>
      <c r="AD11" s="68"/>
      <c r="AE11" s="68"/>
    </row>
    <row r="12" spans="1:31" s="8" customFormat="1" ht="51" customHeight="1">
      <c r="A12" s="423"/>
      <c r="B12" s="423"/>
      <c r="C12" s="423"/>
      <c r="D12" s="475"/>
      <c r="E12" s="475"/>
      <c r="F12" s="480"/>
      <c r="G12" s="481"/>
      <c r="H12" s="481"/>
      <c r="I12" s="481"/>
      <c r="J12" s="482"/>
      <c r="K12" s="484"/>
      <c r="L12" s="480"/>
      <c r="M12" s="482"/>
      <c r="N12" s="476"/>
      <c r="O12" s="421"/>
      <c r="P12" s="433" t="s">
        <v>323</v>
      </c>
      <c r="Q12" s="433"/>
      <c r="R12" s="433" t="s">
        <v>323</v>
      </c>
      <c r="S12" s="433"/>
      <c r="T12" s="6"/>
      <c r="U12" s="6"/>
      <c r="V12" s="68"/>
      <c r="W12" s="68"/>
      <c r="X12" s="68"/>
      <c r="Y12" s="68"/>
      <c r="Z12" s="68"/>
      <c r="AA12" s="68"/>
      <c r="AB12" s="68"/>
      <c r="AC12" s="68"/>
      <c r="AD12" s="68"/>
      <c r="AE12" s="68"/>
    </row>
    <row r="13" spans="1:31" s="8" customFormat="1" ht="137.25" customHeight="1">
      <c r="A13" s="423"/>
      <c r="B13" s="423"/>
      <c r="C13" s="423"/>
      <c r="D13" s="475"/>
      <c r="E13" s="475"/>
      <c r="F13" s="69" t="s">
        <v>28</v>
      </c>
      <c r="G13" s="69" t="s">
        <v>25</v>
      </c>
      <c r="H13" s="69" t="s">
        <v>26</v>
      </c>
      <c r="I13" s="78" t="s">
        <v>509</v>
      </c>
      <c r="J13" s="69" t="s">
        <v>27</v>
      </c>
      <c r="K13" s="485"/>
      <c r="L13" s="71" t="s">
        <v>490</v>
      </c>
      <c r="M13" s="71" t="s">
        <v>491</v>
      </c>
      <c r="N13" s="476"/>
      <c r="O13" s="422"/>
      <c r="P13" s="70" t="s">
        <v>149</v>
      </c>
      <c r="Q13" s="70" t="s">
        <v>150</v>
      </c>
      <c r="R13" s="70" t="s">
        <v>149</v>
      </c>
      <c r="S13" s="70" t="s">
        <v>150</v>
      </c>
      <c r="T13" s="6"/>
      <c r="U13" s="6"/>
      <c r="V13" s="68"/>
      <c r="W13" s="68"/>
      <c r="X13" s="68"/>
      <c r="Y13" s="68"/>
      <c r="Z13" s="68"/>
      <c r="AA13" s="68"/>
      <c r="AB13" s="68"/>
      <c r="AC13" s="68"/>
      <c r="AD13" s="68"/>
      <c r="AE13" s="68"/>
    </row>
    <row r="14" spans="1:31" s="8" customFormat="1" ht="15" customHeight="1">
      <c r="A14" s="37">
        <v>1</v>
      </c>
      <c r="B14" s="37">
        <v>2</v>
      </c>
      <c r="C14" s="37">
        <v>3</v>
      </c>
      <c r="D14" s="37">
        <v>4</v>
      </c>
      <c r="E14" s="37">
        <v>5</v>
      </c>
      <c r="F14" s="37">
        <v>6</v>
      </c>
      <c r="G14" s="37">
        <v>7</v>
      </c>
      <c r="H14" s="37">
        <v>8</v>
      </c>
      <c r="I14" s="37">
        <v>9</v>
      </c>
      <c r="J14" s="37">
        <v>10</v>
      </c>
      <c r="K14" s="37">
        <v>11</v>
      </c>
      <c r="L14" s="37">
        <v>12</v>
      </c>
      <c r="M14" s="37">
        <v>13</v>
      </c>
      <c r="N14" s="302">
        <v>14</v>
      </c>
      <c r="O14" s="37">
        <v>15</v>
      </c>
      <c r="P14" s="120" t="s">
        <v>319</v>
      </c>
      <c r="Q14" s="120" t="s">
        <v>320</v>
      </c>
      <c r="R14" s="120" t="s">
        <v>321</v>
      </c>
      <c r="S14" s="120" t="s">
        <v>322</v>
      </c>
      <c r="T14" s="6"/>
      <c r="U14" s="6"/>
      <c r="V14" s="68"/>
      <c r="W14" s="68"/>
      <c r="X14" s="68"/>
      <c r="Y14" s="68"/>
      <c r="Z14" s="68"/>
      <c r="AA14" s="68"/>
      <c r="AB14" s="68"/>
      <c r="AC14" s="68"/>
      <c r="AD14" s="68"/>
      <c r="AE14" s="68"/>
    </row>
    <row r="15" spans="1:19" ht="15.75">
      <c r="A15" s="155"/>
      <c r="B15" s="154" t="s">
        <v>672</v>
      </c>
      <c r="C15" s="195"/>
      <c r="D15" s="195">
        <f>D16+D17</f>
        <v>34.209999999999994</v>
      </c>
      <c r="E15" s="195"/>
      <c r="F15" s="195">
        <f>F16+F17</f>
        <v>34.209999999999994</v>
      </c>
      <c r="G15" s="195"/>
      <c r="H15" s="195"/>
      <c r="I15" s="195">
        <f>I16+I17</f>
        <v>34.209999999999994</v>
      </c>
      <c r="J15" s="195"/>
      <c r="K15" s="195">
        <f>K16+K17</f>
        <v>28.991525423728817</v>
      </c>
      <c r="L15" s="195"/>
      <c r="M15" s="195">
        <f>M16+M17</f>
        <v>28.991525423728817</v>
      </c>
      <c r="N15" s="286"/>
      <c r="O15" s="195"/>
      <c r="P15" s="195"/>
      <c r="Q15" s="195"/>
      <c r="R15" s="195"/>
      <c r="S15" s="195"/>
    </row>
    <row r="16" spans="1:19" ht="31.5">
      <c r="A16" s="155"/>
      <c r="B16" s="156" t="s">
        <v>673</v>
      </c>
      <c r="C16" s="196"/>
      <c r="D16" s="195">
        <f>D24+D29+D33+D43</f>
        <v>17.054</v>
      </c>
      <c r="E16" s="196"/>
      <c r="F16" s="195">
        <f>F24+F29+F33+F43</f>
        <v>17.054</v>
      </c>
      <c r="G16" s="196"/>
      <c r="H16" s="196"/>
      <c r="I16" s="195">
        <f>I24+I29+I33+I43</f>
        <v>17.054</v>
      </c>
      <c r="J16" s="196"/>
      <c r="K16" s="195">
        <f>K24+K29+K33+K43</f>
        <v>14.452542372881357</v>
      </c>
      <c r="L16" s="196"/>
      <c r="M16" s="195">
        <f>M24+M29+M33+M43</f>
        <v>14.452542372881357</v>
      </c>
      <c r="N16" s="287"/>
      <c r="O16" s="196"/>
      <c r="P16" s="196"/>
      <c r="Q16" s="196"/>
      <c r="R16" s="196"/>
      <c r="S16" s="196"/>
    </row>
    <row r="17" spans="1:19" ht="31.5">
      <c r="A17" s="155"/>
      <c r="B17" s="156" t="s">
        <v>674</v>
      </c>
      <c r="C17" s="196"/>
      <c r="D17" s="195">
        <f>D36+D46+D54</f>
        <v>17.156</v>
      </c>
      <c r="E17" s="196"/>
      <c r="F17" s="195">
        <f>F36+F46+F54</f>
        <v>17.156</v>
      </c>
      <c r="G17" s="196"/>
      <c r="H17" s="196"/>
      <c r="I17" s="195">
        <f>I36+I46+I54</f>
        <v>17.156</v>
      </c>
      <c r="J17" s="196"/>
      <c r="K17" s="195">
        <f>K36+K46+K54</f>
        <v>14.538983050847458</v>
      </c>
      <c r="L17" s="196"/>
      <c r="M17" s="195">
        <f>M36+M46+M54</f>
        <v>14.538983050847458</v>
      </c>
      <c r="N17" s="287"/>
      <c r="O17" s="196"/>
      <c r="P17" s="196"/>
      <c r="Q17" s="196"/>
      <c r="R17" s="196"/>
      <c r="S17" s="196"/>
    </row>
    <row r="18" spans="1:19" ht="31.5">
      <c r="A18" s="170">
        <v>1</v>
      </c>
      <c r="B18" s="157" t="s">
        <v>675</v>
      </c>
      <c r="C18" s="197"/>
      <c r="D18" s="197">
        <f>D19+D41</f>
        <v>26.277</v>
      </c>
      <c r="E18" s="197"/>
      <c r="F18" s="197">
        <f>F19+F41</f>
        <v>26.277</v>
      </c>
      <c r="G18" s="197"/>
      <c r="H18" s="197"/>
      <c r="I18" s="197">
        <f>I19+I41</f>
        <v>26.277</v>
      </c>
      <c r="J18" s="197"/>
      <c r="K18" s="197">
        <f>K19+K41</f>
        <v>22.26864406779661</v>
      </c>
      <c r="L18" s="197"/>
      <c r="M18" s="197">
        <f>M19+M41</f>
        <v>22.26864406779661</v>
      </c>
      <c r="N18" s="286"/>
      <c r="O18" s="197"/>
      <c r="P18" s="197"/>
      <c r="Q18" s="197"/>
      <c r="R18" s="197"/>
      <c r="S18" s="197"/>
    </row>
    <row r="19" spans="1:19" ht="47.25">
      <c r="A19" s="171" t="s">
        <v>531</v>
      </c>
      <c r="B19" s="157" t="s">
        <v>676</v>
      </c>
      <c r="C19" s="197"/>
      <c r="D19" s="197">
        <f>D20</f>
        <v>12.658</v>
      </c>
      <c r="E19" s="197"/>
      <c r="F19" s="197">
        <f>F20</f>
        <v>12.658</v>
      </c>
      <c r="G19" s="197"/>
      <c r="H19" s="197"/>
      <c r="I19" s="197">
        <f>I20</f>
        <v>12.658</v>
      </c>
      <c r="J19" s="197"/>
      <c r="K19" s="197">
        <f>K20</f>
        <v>10.727118644067797</v>
      </c>
      <c r="L19" s="197"/>
      <c r="M19" s="197">
        <f>M20</f>
        <v>10.727118644067797</v>
      </c>
      <c r="N19" s="286"/>
      <c r="O19" s="197"/>
      <c r="P19" s="197"/>
      <c r="Q19" s="197"/>
      <c r="R19" s="197"/>
      <c r="S19" s="197"/>
    </row>
    <row r="20" spans="1:19" ht="15.75">
      <c r="A20" s="171" t="s">
        <v>533</v>
      </c>
      <c r="B20" s="158" t="s">
        <v>677</v>
      </c>
      <c r="C20" s="197"/>
      <c r="D20" s="197">
        <f>D21+D31</f>
        <v>12.658</v>
      </c>
      <c r="E20" s="197"/>
      <c r="F20" s="197">
        <f>F21+F31</f>
        <v>12.658</v>
      </c>
      <c r="G20" s="197"/>
      <c r="H20" s="197"/>
      <c r="I20" s="197">
        <f>I21+I31</f>
        <v>12.658</v>
      </c>
      <c r="J20" s="197"/>
      <c r="K20" s="197">
        <f>K21+K31</f>
        <v>10.727118644067797</v>
      </c>
      <c r="L20" s="197"/>
      <c r="M20" s="197">
        <f>M21+M31</f>
        <v>10.727118644067797</v>
      </c>
      <c r="N20" s="286"/>
      <c r="O20" s="197"/>
      <c r="P20" s="197"/>
      <c r="Q20" s="197"/>
      <c r="R20" s="197"/>
      <c r="S20" s="197"/>
    </row>
    <row r="21" spans="1:19" ht="15.75">
      <c r="A21" s="171" t="s">
        <v>561</v>
      </c>
      <c r="B21" s="158" t="s">
        <v>678</v>
      </c>
      <c r="C21" s="197"/>
      <c r="D21" s="197">
        <f>D22</f>
        <v>6.076</v>
      </c>
      <c r="E21" s="197"/>
      <c r="F21" s="197">
        <f>F22</f>
        <v>6.076</v>
      </c>
      <c r="G21" s="197"/>
      <c r="H21" s="197"/>
      <c r="I21" s="197">
        <f>I22</f>
        <v>6.076</v>
      </c>
      <c r="J21" s="197"/>
      <c r="K21" s="197">
        <f>K22</f>
        <v>5.149152542372882</v>
      </c>
      <c r="L21" s="197"/>
      <c r="M21" s="197">
        <f>M22</f>
        <v>5.149152542372882</v>
      </c>
      <c r="N21" s="286"/>
      <c r="O21" s="197"/>
      <c r="P21" s="197"/>
      <c r="Q21" s="197"/>
      <c r="R21" s="197"/>
      <c r="S21" s="197"/>
    </row>
    <row r="22" spans="1:19" ht="15.75">
      <c r="A22" s="171" t="s">
        <v>694</v>
      </c>
      <c r="B22" s="158" t="s">
        <v>695</v>
      </c>
      <c r="C22" s="197"/>
      <c r="D22" s="197">
        <f>D23+D28</f>
        <v>6.076</v>
      </c>
      <c r="E22" s="197"/>
      <c r="F22" s="197">
        <f>F23+F28</f>
        <v>6.076</v>
      </c>
      <c r="G22" s="197"/>
      <c r="H22" s="197"/>
      <c r="I22" s="197">
        <f>I23+I28</f>
        <v>6.076</v>
      </c>
      <c r="J22" s="197"/>
      <c r="K22" s="197">
        <f>K23+K28</f>
        <v>5.149152542372882</v>
      </c>
      <c r="L22" s="197"/>
      <c r="M22" s="197">
        <f>M23+M28</f>
        <v>5.149152542372882</v>
      </c>
      <c r="N22" s="286"/>
      <c r="O22" s="197"/>
      <c r="P22" s="197"/>
      <c r="Q22" s="197"/>
      <c r="R22" s="197"/>
      <c r="S22" s="197"/>
    </row>
    <row r="23" spans="1:19" ht="15.75">
      <c r="A23" s="209" t="s">
        <v>696</v>
      </c>
      <c r="B23" s="188" t="s">
        <v>697</v>
      </c>
      <c r="C23" s="185"/>
      <c r="D23" s="185">
        <f>D24</f>
        <v>5.052</v>
      </c>
      <c r="E23" s="185"/>
      <c r="F23" s="185">
        <f>F24</f>
        <v>5.052</v>
      </c>
      <c r="G23" s="185"/>
      <c r="H23" s="185"/>
      <c r="I23" s="185">
        <f>I24</f>
        <v>5.052</v>
      </c>
      <c r="J23" s="185"/>
      <c r="K23" s="185">
        <f>K24</f>
        <v>4.28135593220339</v>
      </c>
      <c r="L23" s="185"/>
      <c r="M23" s="185">
        <f>M24</f>
        <v>4.28135593220339</v>
      </c>
      <c r="N23" s="186"/>
      <c r="O23" s="185"/>
      <c r="P23" s="185"/>
      <c r="Q23" s="185"/>
      <c r="R23" s="185"/>
      <c r="S23" s="185"/>
    </row>
    <row r="24" spans="1:19" ht="31.5">
      <c r="A24" s="173" t="s">
        <v>698</v>
      </c>
      <c r="B24" s="162" t="s">
        <v>683</v>
      </c>
      <c r="C24" s="198"/>
      <c r="D24" s="198">
        <f>SUM(D25:D27)</f>
        <v>5.052</v>
      </c>
      <c r="E24" s="198"/>
      <c r="F24" s="198">
        <f>SUM(F25:F27)</f>
        <v>5.052</v>
      </c>
      <c r="G24" s="198"/>
      <c r="H24" s="198"/>
      <c r="I24" s="198">
        <f>SUM(I25:I27)</f>
        <v>5.052</v>
      </c>
      <c r="J24" s="198"/>
      <c r="K24" s="198">
        <f>SUM(K25:K27)</f>
        <v>4.28135593220339</v>
      </c>
      <c r="L24" s="198"/>
      <c r="M24" s="198">
        <f>SUM(M25:M27)</f>
        <v>4.28135593220339</v>
      </c>
      <c r="N24" s="186"/>
      <c r="O24" s="198"/>
      <c r="P24" s="198"/>
      <c r="Q24" s="198"/>
      <c r="R24" s="198"/>
      <c r="S24" s="198"/>
    </row>
    <row r="25" spans="1:19" ht="105">
      <c r="A25" s="169" t="s">
        <v>699</v>
      </c>
      <c r="B25" s="189" t="s">
        <v>700</v>
      </c>
      <c r="C25" s="252" t="s">
        <v>614</v>
      </c>
      <c r="D25" s="186">
        <v>1.684</v>
      </c>
      <c r="E25" s="190" t="s">
        <v>778</v>
      </c>
      <c r="F25" s="186">
        <v>1.684</v>
      </c>
      <c r="G25" s="252" t="s">
        <v>614</v>
      </c>
      <c r="H25" s="252" t="s">
        <v>614</v>
      </c>
      <c r="I25" s="186">
        <v>1.684</v>
      </c>
      <c r="J25" s="252" t="s">
        <v>614</v>
      </c>
      <c r="K25" s="186">
        <f>1.684/1.18</f>
        <v>1.4271186440677965</v>
      </c>
      <c r="L25" s="184">
        <v>2021</v>
      </c>
      <c r="M25" s="186">
        <f>1.684/1.18</f>
        <v>1.4271186440677965</v>
      </c>
      <c r="N25" s="294" t="s">
        <v>61</v>
      </c>
      <c r="O25" s="254" t="s">
        <v>614</v>
      </c>
      <c r="P25" s="254" t="s">
        <v>614</v>
      </c>
      <c r="Q25" s="254" t="s">
        <v>614</v>
      </c>
      <c r="R25" s="254" t="s">
        <v>614</v>
      </c>
      <c r="S25" s="254" t="s">
        <v>614</v>
      </c>
    </row>
    <row r="26" spans="1:19" ht="105">
      <c r="A26" s="169" t="s">
        <v>701</v>
      </c>
      <c r="B26" s="189" t="s">
        <v>702</v>
      </c>
      <c r="C26" s="252" t="s">
        <v>614</v>
      </c>
      <c r="D26" s="186">
        <v>1.684</v>
      </c>
      <c r="E26" s="190" t="s">
        <v>778</v>
      </c>
      <c r="F26" s="186">
        <v>1.684</v>
      </c>
      <c r="G26" s="252" t="s">
        <v>614</v>
      </c>
      <c r="H26" s="252" t="s">
        <v>614</v>
      </c>
      <c r="I26" s="186">
        <v>1.684</v>
      </c>
      <c r="J26" s="252" t="s">
        <v>614</v>
      </c>
      <c r="K26" s="186">
        <f>1.684/1.18</f>
        <v>1.4271186440677965</v>
      </c>
      <c r="L26" s="184">
        <v>2021</v>
      </c>
      <c r="M26" s="186">
        <f>1.684/1.18</f>
        <v>1.4271186440677965</v>
      </c>
      <c r="N26" s="294" t="s">
        <v>61</v>
      </c>
      <c r="O26" s="254" t="s">
        <v>614</v>
      </c>
      <c r="P26" s="254" t="s">
        <v>614</v>
      </c>
      <c r="Q26" s="254" t="s">
        <v>614</v>
      </c>
      <c r="R26" s="254" t="s">
        <v>614</v>
      </c>
      <c r="S26" s="254" t="s">
        <v>614</v>
      </c>
    </row>
    <row r="27" spans="1:19" ht="105">
      <c r="A27" s="169" t="s">
        <v>703</v>
      </c>
      <c r="B27" s="189" t="s">
        <v>704</v>
      </c>
      <c r="C27" s="252" t="s">
        <v>614</v>
      </c>
      <c r="D27" s="186">
        <v>1.684</v>
      </c>
      <c r="E27" s="190" t="s">
        <v>778</v>
      </c>
      <c r="F27" s="186">
        <v>1.684</v>
      </c>
      <c r="G27" s="252" t="s">
        <v>614</v>
      </c>
      <c r="H27" s="252" t="s">
        <v>614</v>
      </c>
      <c r="I27" s="186">
        <v>1.684</v>
      </c>
      <c r="J27" s="252" t="s">
        <v>614</v>
      </c>
      <c r="K27" s="186">
        <f>1.684/1.18</f>
        <v>1.4271186440677965</v>
      </c>
      <c r="L27" s="184">
        <v>2021</v>
      </c>
      <c r="M27" s="186">
        <f>1.684/1.18</f>
        <v>1.4271186440677965</v>
      </c>
      <c r="N27" s="294" t="s">
        <v>61</v>
      </c>
      <c r="O27" s="254" t="s">
        <v>614</v>
      </c>
      <c r="P27" s="254" t="s">
        <v>614</v>
      </c>
      <c r="Q27" s="254" t="s">
        <v>614</v>
      </c>
      <c r="R27" s="254" t="s">
        <v>614</v>
      </c>
      <c r="S27" s="254" t="s">
        <v>614</v>
      </c>
    </row>
    <row r="28" spans="1:19" ht="31.5">
      <c r="A28" s="171" t="s">
        <v>705</v>
      </c>
      <c r="B28" s="188" t="s">
        <v>706</v>
      </c>
      <c r="C28" s="207"/>
      <c r="D28" s="197">
        <f>D29</f>
        <v>1.024</v>
      </c>
      <c r="E28" s="207"/>
      <c r="F28" s="197">
        <f>F29</f>
        <v>1.024</v>
      </c>
      <c r="G28" s="207"/>
      <c r="H28" s="207"/>
      <c r="I28" s="197">
        <f>I29</f>
        <v>1.024</v>
      </c>
      <c r="J28" s="207"/>
      <c r="K28" s="197">
        <f>K29</f>
        <v>0.8677966101694916</v>
      </c>
      <c r="L28" s="207"/>
      <c r="M28" s="197">
        <f>M29</f>
        <v>0.8677966101694916</v>
      </c>
      <c r="N28" s="288"/>
      <c r="O28" s="207"/>
      <c r="P28" s="207"/>
      <c r="Q28" s="207"/>
      <c r="R28" s="207"/>
      <c r="S28" s="207"/>
    </row>
    <row r="29" spans="1:19" ht="31.5">
      <c r="A29" s="173" t="s">
        <v>707</v>
      </c>
      <c r="B29" s="162" t="s">
        <v>683</v>
      </c>
      <c r="C29" s="212"/>
      <c r="D29" s="200">
        <f>SUM(D30:D30)</f>
        <v>1.024</v>
      </c>
      <c r="E29" s="212"/>
      <c r="F29" s="200">
        <f>SUM(F30:F30)</f>
        <v>1.024</v>
      </c>
      <c r="G29" s="212"/>
      <c r="H29" s="212"/>
      <c r="I29" s="200">
        <f>SUM(I30:I30)</f>
        <v>1.024</v>
      </c>
      <c r="J29" s="212"/>
      <c r="K29" s="200">
        <f>SUM(K30:K30)</f>
        <v>0.8677966101694916</v>
      </c>
      <c r="L29" s="212"/>
      <c r="M29" s="200">
        <f>SUM(M30:M30)</f>
        <v>0.8677966101694916</v>
      </c>
      <c r="N29" s="288"/>
      <c r="O29" s="212"/>
      <c r="P29" s="212"/>
      <c r="Q29" s="212"/>
      <c r="R29" s="212"/>
      <c r="S29" s="212"/>
    </row>
    <row r="30" spans="1:19" ht="81" customHeight="1">
      <c r="A30" s="174" t="s">
        <v>708</v>
      </c>
      <c r="B30" s="189" t="s">
        <v>709</v>
      </c>
      <c r="C30" s="252" t="s">
        <v>614</v>
      </c>
      <c r="D30" s="186">
        <v>1.024</v>
      </c>
      <c r="E30" s="190" t="s">
        <v>778</v>
      </c>
      <c r="F30" s="186">
        <v>1.024</v>
      </c>
      <c r="G30" s="252" t="s">
        <v>614</v>
      </c>
      <c r="H30" s="252" t="s">
        <v>614</v>
      </c>
      <c r="I30" s="186">
        <v>1.024</v>
      </c>
      <c r="J30" s="252" t="s">
        <v>614</v>
      </c>
      <c r="K30" s="186">
        <f>1.024/1.18</f>
        <v>0.8677966101694916</v>
      </c>
      <c r="L30" s="184">
        <v>2021</v>
      </c>
      <c r="M30" s="186">
        <f>1.024/1.18</f>
        <v>0.8677966101694916</v>
      </c>
      <c r="N30" s="184" t="s">
        <v>762</v>
      </c>
      <c r="O30" s="254" t="s">
        <v>614</v>
      </c>
      <c r="P30" s="254" t="s">
        <v>614</v>
      </c>
      <c r="Q30" s="254" t="s">
        <v>614</v>
      </c>
      <c r="R30" s="254" t="s">
        <v>614</v>
      </c>
      <c r="S30" s="254" t="s">
        <v>614</v>
      </c>
    </row>
    <row r="31" spans="1:19" ht="15.75">
      <c r="A31" s="171" t="s">
        <v>562</v>
      </c>
      <c r="B31" s="159" t="s">
        <v>679</v>
      </c>
      <c r="C31" s="207"/>
      <c r="D31" s="197">
        <f>D32</f>
        <v>6.582</v>
      </c>
      <c r="E31" s="207"/>
      <c r="F31" s="197">
        <f>F32</f>
        <v>6.582</v>
      </c>
      <c r="G31" s="207"/>
      <c r="H31" s="207"/>
      <c r="I31" s="197">
        <f>I32</f>
        <v>6.582</v>
      </c>
      <c r="J31" s="207"/>
      <c r="K31" s="197">
        <f>K32</f>
        <v>5.577966101694916</v>
      </c>
      <c r="L31" s="207"/>
      <c r="M31" s="197">
        <f>M32</f>
        <v>5.577966101694916</v>
      </c>
      <c r="N31" s="288"/>
      <c r="O31" s="207"/>
      <c r="P31" s="207"/>
      <c r="Q31" s="207"/>
      <c r="R31" s="207"/>
      <c r="S31" s="207"/>
    </row>
    <row r="32" spans="1:19" ht="31.5">
      <c r="A32" s="172" t="s">
        <v>680</v>
      </c>
      <c r="B32" s="160" t="s">
        <v>681</v>
      </c>
      <c r="C32" s="161"/>
      <c r="D32" s="185">
        <f>D33+D36</f>
        <v>6.582</v>
      </c>
      <c r="E32" s="161"/>
      <c r="F32" s="185">
        <f>F33+F36</f>
        <v>6.582</v>
      </c>
      <c r="G32" s="161"/>
      <c r="H32" s="161"/>
      <c r="I32" s="185">
        <f>I33+I36</f>
        <v>6.582</v>
      </c>
      <c r="J32" s="161"/>
      <c r="K32" s="185">
        <f>K33+K36</f>
        <v>5.577966101694916</v>
      </c>
      <c r="L32" s="161"/>
      <c r="M32" s="185">
        <f>M33+M36</f>
        <v>5.577966101694916</v>
      </c>
      <c r="N32" s="211"/>
      <c r="O32" s="161"/>
      <c r="P32" s="161"/>
      <c r="Q32" s="161"/>
      <c r="R32" s="161"/>
      <c r="S32" s="161"/>
    </row>
    <row r="33" spans="1:19" ht="31.5">
      <c r="A33" s="173" t="s">
        <v>682</v>
      </c>
      <c r="B33" s="162" t="s">
        <v>683</v>
      </c>
      <c r="C33" s="212"/>
      <c r="D33" s="200">
        <f>SUM(D34:D35)</f>
        <v>1.904</v>
      </c>
      <c r="E33" s="212"/>
      <c r="F33" s="200">
        <f>SUM(F34:F35)</f>
        <v>1.904</v>
      </c>
      <c r="G33" s="212"/>
      <c r="H33" s="212"/>
      <c r="I33" s="200">
        <f>SUM(I34:I35)</f>
        <v>1.904</v>
      </c>
      <c r="J33" s="212"/>
      <c r="K33" s="200">
        <f>SUM(K34:K35)</f>
        <v>1.6135593220338984</v>
      </c>
      <c r="L33" s="212"/>
      <c r="M33" s="200">
        <f>SUM(M34:M35)</f>
        <v>1.6135593220338984</v>
      </c>
      <c r="N33" s="288"/>
      <c r="O33" s="212"/>
      <c r="P33" s="212"/>
      <c r="Q33" s="212"/>
      <c r="R33" s="212"/>
      <c r="S33" s="212"/>
    </row>
    <row r="34" spans="1:19" ht="105">
      <c r="A34" s="169" t="s">
        <v>711</v>
      </c>
      <c r="B34" s="182" t="s">
        <v>712</v>
      </c>
      <c r="C34" s="252" t="s">
        <v>614</v>
      </c>
      <c r="D34" s="186">
        <v>1.254</v>
      </c>
      <c r="E34" s="190" t="s">
        <v>778</v>
      </c>
      <c r="F34" s="186">
        <v>1.254</v>
      </c>
      <c r="G34" s="252" t="s">
        <v>614</v>
      </c>
      <c r="H34" s="252" t="s">
        <v>614</v>
      </c>
      <c r="I34" s="186">
        <v>1.254</v>
      </c>
      <c r="J34" s="252" t="s">
        <v>614</v>
      </c>
      <c r="K34" s="186">
        <f>1.254/1.18</f>
        <v>1.0627118644067797</v>
      </c>
      <c r="L34" s="184">
        <v>2021</v>
      </c>
      <c r="M34" s="186">
        <f>1.254/1.18</f>
        <v>1.0627118644067797</v>
      </c>
      <c r="N34" s="294" t="s">
        <v>61</v>
      </c>
      <c r="O34" s="254" t="s">
        <v>614</v>
      </c>
      <c r="P34" s="254" t="s">
        <v>614</v>
      </c>
      <c r="Q34" s="254" t="s">
        <v>614</v>
      </c>
      <c r="R34" s="254" t="s">
        <v>614</v>
      </c>
      <c r="S34" s="254" t="s">
        <v>614</v>
      </c>
    </row>
    <row r="35" spans="1:19" ht="105">
      <c r="A35" s="169" t="s">
        <v>713</v>
      </c>
      <c r="B35" s="182" t="s">
        <v>714</v>
      </c>
      <c r="C35" s="252" t="s">
        <v>614</v>
      </c>
      <c r="D35" s="186">
        <v>0.65</v>
      </c>
      <c r="E35" s="190" t="s">
        <v>778</v>
      </c>
      <c r="F35" s="186">
        <v>0.65</v>
      </c>
      <c r="G35" s="252" t="s">
        <v>614</v>
      </c>
      <c r="H35" s="252" t="s">
        <v>614</v>
      </c>
      <c r="I35" s="186">
        <v>0.65</v>
      </c>
      <c r="J35" s="252" t="s">
        <v>614</v>
      </c>
      <c r="K35" s="186">
        <f>0.65/1.18</f>
        <v>0.5508474576271187</v>
      </c>
      <c r="L35" s="184">
        <v>2021</v>
      </c>
      <c r="M35" s="186">
        <f>0.65/1.18</f>
        <v>0.5508474576271187</v>
      </c>
      <c r="N35" s="294" t="s">
        <v>61</v>
      </c>
      <c r="O35" s="254" t="s">
        <v>614</v>
      </c>
      <c r="P35" s="254" t="s">
        <v>614</v>
      </c>
      <c r="Q35" s="254" t="s">
        <v>614</v>
      </c>
      <c r="R35" s="254" t="s">
        <v>614</v>
      </c>
      <c r="S35" s="254" t="s">
        <v>614</v>
      </c>
    </row>
    <row r="36" spans="1:21" s="93" customFormat="1" ht="31.5">
      <c r="A36" s="173" t="s">
        <v>684</v>
      </c>
      <c r="B36" s="162" t="s">
        <v>685</v>
      </c>
      <c r="C36" s="212"/>
      <c r="D36" s="200">
        <f>SUM(D37:D40)</f>
        <v>4.678</v>
      </c>
      <c r="E36" s="212"/>
      <c r="F36" s="200">
        <f>SUM(F37:F40)</f>
        <v>4.678</v>
      </c>
      <c r="G36" s="212"/>
      <c r="H36" s="212"/>
      <c r="I36" s="200">
        <f>SUM(I37:I40)</f>
        <v>4.678</v>
      </c>
      <c r="J36" s="212"/>
      <c r="K36" s="200">
        <f>SUM(K37:K40)</f>
        <v>3.964406779661017</v>
      </c>
      <c r="L36" s="212"/>
      <c r="M36" s="200">
        <f>SUM(M37:M40)</f>
        <v>3.964406779661017</v>
      </c>
      <c r="N36" s="288"/>
      <c r="O36" s="212"/>
      <c r="P36" s="212"/>
      <c r="Q36" s="212"/>
      <c r="R36" s="212"/>
      <c r="S36" s="212"/>
      <c r="T36" s="6"/>
      <c r="U36" s="6"/>
    </row>
    <row r="37" spans="1:19" ht="105">
      <c r="A37" s="169" t="s">
        <v>686</v>
      </c>
      <c r="B37" s="166" t="s">
        <v>715</v>
      </c>
      <c r="C37" s="252" t="s">
        <v>614</v>
      </c>
      <c r="D37" s="186">
        <v>2.521</v>
      </c>
      <c r="E37" s="190" t="s">
        <v>778</v>
      </c>
      <c r="F37" s="186">
        <v>2.521</v>
      </c>
      <c r="G37" s="252" t="s">
        <v>614</v>
      </c>
      <c r="H37" s="252" t="s">
        <v>614</v>
      </c>
      <c r="I37" s="186">
        <v>2.521</v>
      </c>
      <c r="J37" s="252" t="s">
        <v>614</v>
      </c>
      <c r="K37" s="186">
        <f>2.521/1.18</f>
        <v>2.136440677966102</v>
      </c>
      <c r="L37" s="184">
        <v>2021</v>
      </c>
      <c r="M37" s="186">
        <f>2.521/1.18</f>
        <v>2.136440677966102</v>
      </c>
      <c r="N37" s="294" t="s">
        <v>61</v>
      </c>
      <c r="O37" s="254" t="s">
        <v>614</v>
      </c>
      <c r="P37" s="254" t="s">
        <v>614</v>
      </c>
      <c r="Q37" s="254" t="s">
        <v>614</v>
      </c>
      <c r="R37" s="254" t="s">
        <v>614</v>
      </c>
      <c r="S37" s="254" t="s">
        <v>614</v>
      </c>
    </row>
    <row r="38" spans="1:19" ht="105">
      <c r="A38" s="169" t="s">
        <v>716</v>
      </c>
      <c r="B38" s="166" t="s">
        <v>717</v>
      </c>
      <c r="C38" s="252" t="s">
        <v>614</v>
      </c>
      <c r="D38" s="186">
        <v>0.903</v>
      </c>
      <c r="E38" s="190" t="s">
        <v>778</v>
      </c>
      <c r="F38" s="186">
        <v>0.903</v>
      </c>
      <c r="G38" s="252" t="s">
        <v>614</v>
      </c>
      <c r="H38" s="252" t="s">
        <v>614</v>
      </c>
      <c r="I38" s="186">
        <v>0.903</v>
      </c>
      <c r="J38" s="252" t="s">
        <v>614</v>
      </c>
      <c r="K38" s="186">
        <f>0.903/1.18</f>
        <v>0.7652542372881357</v>
      </c>
      <c r="L38" s="184">
        <v>2021</v>
      </c>
      <c r="M38" s="186">
        <f>0.903/1.18</f>
        <v>0.7652542372881357</v>
      </c>
      <c r="N38" s="294" t="s">
        <v>61</v>
      </c>
      <c r="O38" s="254" t="s">
        <v>614</v>
      </c>
      <c r="P38" s="254" t="s">
        <v>614</v>
      </c>
      <c r="Q38" s="254" t="s">
        <v>614</v>
      </c>
      <c r="R38" s="254" t="s">
        <v>614</v>
      </c>
      <c r="S38" s="254" t="s">
        <v>614</v>
      </c>
    </row>
    <row r="39" spans="1:19" ht="105">
      <c r="A39" s="169" t="s">
        <v>718</v>
      </c>
      <c r="B39" s="166" t="s">
        <v>719</v>
      </c>
      <c r="C39" s="252" t="s">
        <v>614</v>
      </c>
      <c r="D39" s="186">
        <v>0.627</v>
      </c>
      <c r="E39" s="190" t="s">
        <v>778</v>
      </c>
      <c r="F39" s="186">
        <v>0.627</v>
      </c>
      <c r="G39" s="252" t="s">
        <v>614</v>
      </c>
      <c r="H39" s="252" t="s">
        <v>614</v>
      </c>
      <c r="I39" s="186">
        <v>0.627</v>
      </c>
      <c r="J39" s="252" t="s">
        <v>614</v>
      </c>
      <c r="K39" s="186">
        <f>0.627/1.18</f>
        <v>0.5313559322033898</v>
      </c>
      <c r="L39" s="184">
        <v>2021</v>
      </c>
      <c r="M39" s="186">
        <f>0.627/1.18</f>
        <v>0.5313559322033898</v>
      </c>
      <c r="N39" s="294" t="s">
        <v>61</v>
      </c>
      <c r="O39" s="254" t="s">
        <v>614</v>
      </c>
      <c r="P39" s="254" t="s">
        <v>614</v>
      </c>
      <c r="Q39" s="254" t="s">
        <v>614</v>
      </c>
      <c r="R39" s="254" t="s">
        <v>614</v>
      </c>
      <c r="S39" s="254" t="s">
        <v>614</v>
      </c>
    </row>
    <row r="40" spans="1:19" ht="105">
      <c r="A40" s="169" t="s">
        <v>720</v>
      </c>
      <c r="B40" s="166" t="s">
        <v>721</v>
      </c>
      <c r="C40" s="252" t="s">
        <v>614</v>
      </c>
      <c r="D40" s="186">
        <v>0.627</v>
      </c>
      <c r="E40" s="190" t="s">
        <v>778</v>
      </c>
      <c r="F40" s="186">
        <v>0.627</v>
      </c>
      <c r="G40" s="252" t="s">
        <v>614</v>
      </c>
      <c r="H40" s="252" t="s">
        <v>614</v>
      </c>
      <c r="I40" s="186">
        <v>0.627</v>
      </c>
      <c r="J40" s="252" t="s">
        <v>614</v>
      </c>
      <c r="K40" s="186">
        <f>0.627/1.18</f>
        <v>0.5313559322033898</v>
      </c>
      <c r="L40" s="184">
        <v>2021</v>
      </c>
      <c r="M40" s="186">
        <f>0.627/1.18</f>
        <v>0.5313559322033898</v>
      </c>
      <c r="N40" s="294" t="s">
        <v>61</v>
      </c>
      <c r="O40" s="254" t="s">
        <v>614</v>
      </c>
      <c r="P40" s="254" t="s">
        <v>614</v>
      </c>
      <c r="Q40" s="254" t="s">
        <v>614</v>
      </c>
      <c r="R40" s="254" t="s">
        <v>614</v>
      </c>
      <c r="S40" s="254" t="s">
        <v>614</v>
      </c>
    </row>
    <row r="41" spans="1:19" ht="31.5">
      <c r="A41" s="171" t="s">
        <v>687</v>
      </c>
      <c r="B41" s="158" t="s">
        <v>688</v>
      </c>
      <c r="C41" s="207"/>
      <c r="D41" s="197">
        <f>D42</f>
        <v>13.619</v>
      </c>
      <c r="E41" s="207"/>
      <c r="F41" s="197">
        <f>F42</f>
        <v>13.619</v>
      </c>
      <c r="G41" s="207"/>
      <c r="H41" s="207"/>
      <c r="I41" s="197">
        <f>I42</f>
        <v>13.619</v>
      </c>
      <c r="J41" s="207"/>
      <c r="K41" s="197">
        <f>K42</f>
        <v>11.541525423728814</v>
      </c>
      <c r="L41" s="197"/>
      <c r="M41" s="197">
        <f>M42</f>
        <v>11.541525423728814</v>
      </c>
      <c r="N41" s="288"/>
      <c r="O41" s="207"/>
      <c r="P41" s="207"/>
      <c r="Q41" s="207"/>
      <c r="R41" s="207"/>
      <c r="S41" s="207"/>
    </row>
    <row r="42" spans="1:19" ht="31.5">
      <c r="A42" s="172" t="s">
        <v>689</v>
      </c>
      <c r="B42" s="168" t="s">
        <v>690</v>
      </c>
      <c r="C42" s="161"/>
      <c r="D42" s="185">
        <f>D43+D46</f>
        <v>13.619</v>
      </c>
      <c r="E42" s="161"/>
      <c r="F42" s="185">
        <f>F43+F46</f>
        <v>13.619</v>
      </c>
      <c r="G42" s="161"/>
      <c r="H42" s="161"/>
      <c r="I42" s="185">
        <f>I43+I46</f>
        <v>13.619</v>
      </c>
      <c r="J42" s="161"/>
      <c r="K42" s="185">
        <f>K43+K46</f>
        <v>11.541525423728814</v>
      </c>
      <c r="L42" s="185"/>
      <c r="M42" s="185">
        <f>M43+M46</f>
        <v>11.541525423728814</v>
      </c>
      <c r="N42" s="211"/>
      <c r="O42" s="161"/>
      <c r="P42" s="161"/>
      <c r="Q42" s="161"/>
      <c r="R42" s="161"/>
      <c r="S42" s="161"/>
    </row>
    <row r="43" spans="1:19" ht="31.5">
      <c r="A43" s="173" t="s">
        <v>691</v>
      </c>
      <c r="B43" s="162" t="s">
        <v>683</v>
      </c>
      <c r="C43" s="212"/>
      <c r="D43" s="200">
        <f>D44+D45</f>
        <v>9.074</v>
      </c>
      <c r="E43" s="212"/>
      <c r="F43" s="200">
        <f>F44+F45</f>
        <v>9.074</v>
      </c>
      <c r="G43" s="212"/>
      <c r="H43" s="212"/>
      <c r="I43" s="200">
        <f>I44+I45</f>
        <v>9.074</v>
      </c>
      <c r="J43" s="212"/>
      <c r="K43" s="200">
        <f>K44+K45</f>
        <v>7.689830508474577</v>
      </c>
      <c r="L43" s="200"/>
      <c r="M43" s="200">
        <f>M44+M45</f>
        <v>7.689830508474577</v>
      </c>
      <c r="N43" s="288"/>
      <c r="O43" s="212"/>
      <c r="P43" s="212"/>
      <c r="Q43" s="212"/>
      <c r="R43" s="212"/>
      <c r="S43" s="212"/>
    </row>
    <row r="44" spans="1:19" ht="36">
      <c r="A44" s="176" t="s">
        <v>722</v>
      </c>
      <c r="B44" s="189" t="s">
        <v>723</v>
      </c>
      <c r="C44" s="252" t="s">
        <v>614</v>
      </c>
      <c r="D44" s="186">
        <v>1.939</v>
      </c>
      <c r="E44" s="190" t="s">
        <v>779</v>
      </c>
      <c r="F44" s="186">
        <v>1.939</v>
      </c>
      <c r="G44" s="252" t="s">
        <v>614</v>
      </c>
      <c r="H44" s="252" t="s">
        <v>614</v>
      </c>
      <c r="I44" s="186">
        <v>1.939</v>
      </c>
      <c r="J44" s="252" t="s">
        <v>614</v>
      </c>
      <c r="K44" s="186">
        <f>1.939/1.18</f>
        <v>1.643220338983051</v>
      </c>
      <c r="L44" s="184">
        <v>2021</v>
      </c>
      <c r="M44" s="186">
        <f>1.939/1.18</f>
        <v>1.643220338983051</v>
      </c>
      <c r="N44" s="296" t="s">
        <v>802</v>
      </c>
      <c r="O44" s="254" t="s">
        <v>614</v>
      </c>
      <c r="P44" s="254" t="s">
        <v>614</v>
      </c>
      <c r="Q44" s="254" t="s">
        <v>614</v>
      </c>
      <c r="R44" s="254" t="s">
        <v>614</v>
      </c>
      <c r="S44" s="254" t="s">
        <v>614</v>
      </c>
    </row>
    <row r="45" spans="1:21" s="93" customFormat="1" ht="51">
      <c r="A45" s="176" t="s">
        <v>758</v>
      </c>
      <c r="B45" s="189" t="s">
        <v>759</v>
      </c>
      <c r="C45" s="252" t="s">
        <v>614</v>
      </c>
      <c r="D45" s="186">
        <v>7.135</v>
      </c>
      <c r="E45" s="190" t="s">
        <v>779</v>
      </c>
      <c r="F45" s="186">
        <v>7.135</v>
      </c>
      <c r="G45" s="252" t="s">
        <v>614</v>
      </c>
      <c r="H45" s="252" t="s">
        <v>614</v>
      </c>
      <c r="I45" s="186">
        <v>7.135</v>
      </c>
      <c r="J45" s="252" t="s">
        <v>614</v>
      </c>
      <c r="K45" s="186">
        <f>7.135/1.18</f>
        <v>6.046610169491526</v>
      </c>
      <c r="L45" s="184">
        <v>2021</v>
      </c>
      <c r="M45" s="186">
        <f>7.135/1.18</f>
        <v>6.046610169491526</v>
      </c>
      <c r="N45" s="297" t="s">
        <v>803</v>
      </c>
      <c r="O45" s="254" t="s">
        <v>614</v>
      </c>
      <c r="P45" s="254" t="s">
        <v>614</v>
      </c>
      <c r="Q45" s="254" t="s">
        <v>614</v>
      </c>
      <c r="R45" s="254" t="s">
        <v>614</v>
      </c>
      <c r="S45" s="254" t="s">
        <v>614</v>
      </c>
      <c r="T45" s="6"/>
      <c r="U45" s="6"/>
    </row>
    <row r="46" spans="1:21" s="93" customFormat="1" ht="31.5">
      <c r="A46" s="173" t="s">
        <v>755</v>
      </c>
      <c r="B46" s="162" t="s">
        <v>685</v>
      </c>
      <c r="C46" s="212"/>
      <c r="D46" s="200">
        <f>D47</f>
        <v>4.545</v>
      </c>
      <c r="E46" s="212"/>
      <c r="F46" s="200">
        <f>F47</f>
        <v>4.545</v>
      </c>
      <c r="G46" s="212"/>
      <c r="H46" s="212"/>
      <c r="I46" s="200">
        <f>I47</f>
        <v>4.545</v>
      </c>
      <c r="J46" s="212"/>
      <c r="K46" s="200">
        <f>K47</f>
        <v>3.8516949152542375</v>
      </c>
      <c r="L46" s="200"/>
      <c r="M46" s="200">
        <f>M47</f>
        <v>3.8516949152542375</v>
      </c>
      <c r="N46" s="288"/>
      <c r="O46" s="212"/>
      <c r="P46" s="212"/>
      <c r="Q46" s="212"/>
      <c r="R46" s="212"/>
      <c r="S46" s="212"/>
      <c r="T46" s="6"/>
      <c r="U46" s="6"/>
    </row>
    <row r="47" spans="1:21" s="93" customFormat="1" ht="33.75">
      <c r="A47" s="176" t="s">
        <v>756</v>
      </c>
      <c r="B47" s="189" t="s">
        <v>757</v>
      </c>
      <c r="C47" s="252" t="s">
        <v>614</v>
      </c>
      <c r="D47" s="186">
        <v>4.545</v>
      </c>
      <c r="E47" s="190" t="s">
        <v>779</v>
      </c>
      <c r="F47" s="186">
        <v>4.545</v>
      </c>
      <c r="G47" s="252" t="s">
        <v>614</v>
      </c>
      <c r="H47" s="252" t="s">
        <v>614</v>
      </c>
      <c r="I47" s="186">
        <v>4.545</v>
      </c>
      <c r="J47" s="252" t="s">
        <v>614</v>
      </c>
      <c r="K47" s="186">
        <f>4.545/1.18</f>
        <v>3.8516949152542375</v>
      </c>
      <c r="L47" s="184">
        <v>2021</v>
      </c>
      <c r="M47" s="186">
        <f>4.545/1.18</f>
        <v>3.8516949152542375</v>
      </c>
      <c r="N47" s="298" t="s">
        <v>804</v>
      </c>
      <c r="O47" s="254" t="s">
        <v>614</v>
      </c>
      <c r="P47" s="254" t="s">
        <v>614</v>
      </c>
      <c r="Q47" s="254" t="s">
        <v>614</v>
      </c>
      <c r="R47" s="254" t="s">
        <v>614</v>
      </c>
      <c r="S47" s="254" t="s">
        <v>614</v>
      </c>
      <c r="T47" s="6"/>
      <c r="U47" s="6"/>
    </row>
    <row r="48" spans="1:19" ht="15.75">
      <c r="A48" s="207">
        <v>2</v>
      </c>
      <c r="B48" s="157" t="s">
        <v>724</v>
      </c>
      <c r="C48" s="216"/>
      <c r="D48" s="185">
        <f aca="true" t="shared" si="0" ref="D48:D53">D49</f>
        <v>7.933</v>
      </c>
      <c r="E48" s="216"/>
      <c r="F48" s="185">
        <f aca="true" t="shared" si="1" ref="F48:F53">F49</f>
        <v>7.933</v>
      </c>
      <c r="G48" s="216"/>
      <c r="H48" s="216"/>
      <c r="I48" s="185">
        <f aca="true" t="shared" si="2" ref="I48:I53">I49</f>
        <v>7.933</v>
      </c>
      <c r="J48" s="216"/>
      <c r="K48" s="185">
        <f aca="true" t="shared" si="3" ref="K48:K53">K49</f>
        <v>6.722881355932204</v>
      </c>
      <c r="L48" s="216"/>
      <c r="M48" s="185">
        <f aca="true" t="shared" si="4" ref="M48:M53">M49</f>
        <v>6.722881355932204</v>
      </c>
      <c r="N48" s="289"/>
      <c r="O48" s="216"/>
      <c r="P48" s="216"/>
      <c r="Q48" s="216"/>
      <c r="R48" s="216"/>
      <c r="S48" s="216"/>
    </row>
    <row r="49" spans="1:19" ht="47.25">
      <c r="A49" s="171" t="s">
        <v>725</v>
      </c>
      <c r="B49" s="157" t="s">
        <v>676</v>
      </c>
      <c r="C49" s="216"/>
      <c r="D49" s="185">
        <f t="shared" si="0"/>
        <v>7.933</v>
      </c>
      <c r="E49" s="216"/>
      <c r="F49" s="185">
        <f t="shared" si="1"/>
        <v>7.933</v>
      </c>
      <c r="G49" s="216"/>
      <c r="H49" s="216"/>
      <c r="I49" s="185">
        <f t="shared" si="2"/>
        <v>7.933</v>
      </c>
      <c r="J49" s="216"/>
      <c r="K49" s="185">
        <f t="shared" si="3"/>
        <v>6.722881355932204</v>
      </c>
      <c r="L49" s="216"/>
      <c r="M49" s="185">
        <f t="shared" si="4"/>
        <v>6.722881355932204</v>
      </c>
      <c r="N49" s="289"/>
      <c r="O49" s="216"/>
      <c r="P49" s="216"/>
      <c r="Q49" s="216"/>
      <c r="R49" s="216"/>
      <c r="S49" s="216"/>
    </row>
    <row r="50" spans="1:19" ht="15.75">
      <c r="A50" s="171" t="s">
        <v>726</v>
      </c>
      <c r="B50" s="158" t="s">
        <v>677</v>
      </c>
      <c r="C50" s="216"/>
      <c r="D50" s="185">
        <f t="shared" si="0"/>
        <v>7.933</v>
      </c>
      <c r="E50" s="216"/>
      <c r="F50" s="185">
        <f t="shared" si="1"/>
        <v>7.933</v>
      </c>
      <c r="G50" s="216"/>
      <c r="H50" s="216"/>
      <c r="I50" s="185">
        <f t="shared" si="2"/>
        <v>7.933</v>
      </c>
      <c r="J50" s="216"/>
      <c r="K50" s="185">
        <f t="shared" si="3"/>
        <v>6.722881355932204</v>
      </c>
      <c r="L50" s="216"/>
      <c r="M50" s="185">
        <f t="shared" si="4"/>
        <v>6.722881355932204</v>
      </c>
      <c r="N50" s="289"/>
      <c r="O50" s="216"/>
      <c r="P50" s="216"/>
      <c r="Q50" s="216"/>
      <c r="R50" s="216"/>
      <c r="S50" s="216"/>
    </row>
    <row r="51" spans="1:19" ht="15.75">
      <c r="A51" s="171" t="s">
        <v>727</v>
      </c>
      <c r="B51" s="158" t="s">
        <v>678</v>
      </c>
      <c r="C51" s="207"/>
      <c r="D51" s="185">
        <f t="shared" si="0"/>
        <v>7.933</v>
      </c>
      <c r="E51" s="207"/>
      <c r="F51" s="185">
        <f t="shared" si="1"/>
        <v>7.933</v>
      </c>
      <c r="G51" s="207"/>
      <c r="H51" s="207"/>
      <c r="I51" s="185">
        <f t="shared" si="2"/>
        <v>7.933</v>
      </c>
      <c r="J51" s="207"/>
      <c r="K51" s="185">
        <f t="shared" si="3"/>
        <v>6.722881355932204</v>
      </c>
      <c r="L51" s="207"/>
      <c r="M51" s="185">
        <f t="shared" si="4"/>
        <v>6.722881355932204</v>
      </c>
      <c r="N51" s="288"/>
      <c r="O51" s="207"/>
      <c r="P51" s="207"/>
      <c r="Q51" s="207"/>
      <c r="R51" s="207"/>
      <c r="S51" s="207"/>
    </row>
    <row r="52" spans="1:19" ht="15.75">
      <c r="A52" s="171" t="s">
        <v>728</v>
      </c>
      <c r="B52" s="191" t="s">
        <v>729</v>
      </c>
      <c r="C52" s="216"/>
      <c r="D52" s="185">
        <f t="shared" si="0"/>
        <v>7.933</v>
      </c>
      <c r="E52" s="216"/>
      <c r="F52" s="185">
        <f t="shared" si="1"/>
        <v>7.933</v>
      </c>
      <c r="G52" s="216"/>
      <c r="H52" s="216"/>
      <c r="I52" s="185">
        <f t="shared" si="2"/>
        <v>7.933</v>
      </c>
      <c r="J52" s="216"/>
      <c r="K52" s="185">
        <f t="shared" si="3"/>
        <v>6.722881355932204</v>
      </c>
      <c r="L52" s="216"/>
      <c r="M52" s="185">
        <f t="shared" si="4"/>
        <v>6.722881355932204</v>
      </c>
      <c r="N52" s="289"/>
      <c r="O52" s="216"/>
      <c r="P52" s="216"/>
      <c r="Q52" s="216"/>
      <c r="R52" s="216"/>
      <c r="S52" s="216"/>
    </row>
    <row r="53" spans="1:19" ht="15.75">
      <c r="A53" s="171" t="s">
        <v>730</v>
      </c>
      <c r="B53" s="188" t="s">
        <v>710</v>
      </c>
      <c r="C53" s="216"/>
      <c r="D53" s="185">
        <f t="shared" si="0"/>
        <v>7.933</v>
      </c>
      <c r="E53" s="216"/>
      <c r="F53" s="185">
        <f t="shared" si="1"/>
        <v>7.933</v>
      </c>
      <c r="G53" s="216"/>
      <c r="H53" s="216"/>
      <c r="I53" s="185">
        <f t="shared" si="2"/>
        <v>7.933</v>
      </c>
      <c r="J53" s="216"/>
      <c r="K53" s="185">
        <f t="shared" si="3"/>
        <v>6.722881355932204</v>
      </c>
      <c r="L53" s="216"/>
      <c r="M53" s="185">
        <f t="shared" si="4"/>
        <v>6.722881355932204</v>
      </c>
      <c r="N53" s="289"/>
      <c r="O53" s="216"/>
      <c r="P53" s="216"/>
      <c r="Q53" s="216"/>
      <c r="R53" s="216"/>
      <c r="S53" s="216"/>
    </row>
    <row r="54" spans="1:19" ht="31.5">
      <c r="A54" s="217" t="s">
        <v>731</v>
      </c>
      <c r="B54" s="193" t="s">
        <v>685</v>
      </c>
      <c r="C54" s="218"/>
      <c r="D54" s="221">
        <f>SUM(D55:D55)</f>
        <v>7.933</v>
      </c>
      <c r="E54" s="218"/>
      <c r="F54" s="221">
        <f>SUM(F55:F55)</f>
        <v>7.933</v>
      </c>
      <c r="G54" s="218"/>
      <c r="H54" s="218"/>
      <c r="I54" s="221">
        <f>SUM(I55:I55)</f>
        <v>7.933</v>
      </c>
      <c r="J54" s="218"/>
      <c r="K54" s="221">
        <f>SUM(K55:K55)</f>
        <v>6.722881355932204</v>
      </c>
      <c r="L54" s="218"/>
      <c r="M54" s="221">
        <f>SUM(M55:M55)</f>
        <v>6.722881355932204</v>
      </c>
      <c r="N54" s="288"/>
      <c r="O54" s="218"/>
      <c r="P54" s="218"/>
      <c r="Q54" s="218"/>
      <c r="R54" s="218"/>
      <c r="S54" s="218"/>
    </row>
    <row r="55" spans="1:19" ht="63">
      <c r="A55" s="169" t="s">
        <v>732</v>
      </c>
      <c r="B55" s="194" t="s">
        <v>733</v>
      </c>
      <c r="C55" s="252" t="s">
        <v>614</v>
      </c>
      <c r="D55" s="214">
        <v>7.933</v>
      </c>
      <c r="E55" s="190" t="s">
        <v>779</v>
      </c>
      <c r="F55" s="214">
        <v>7.933</v>
      </c>
      <c r="G55" s="252" t="s">
        <v>614</v>
      </c>
      <c r="H55" s="252" t="s">
        <v>614</v>
      </c>
      <c r="I55" s="214">
        <v>7.933</v>
      </c>
      <c r="J55" s="252" t="s">
        <v>614</v>
      </c>
      <c r="K55" s="186">
        <f>7.933/1.18</f>
        <v>6.722881355932204</v>
      </c>
      <c r="L55" s="184">
        <v>2021</v>
      </c>
      <c r="M55" s="186">
        <f>7.933/1.18</f>
        <v>6.722881355932204</v>
      </c>
      <c r="N55" s="184" t="s">
        <v>762</v>
      </c>
      <c r="O55" s="254" t="s">
        <v>614</v>
      </c>
      <c r="P55" s="254" t="s">
        <v>614</v>
      </c>
      <c r="Q55" s="254" t="s">
        <v>614</v>
      </c>
      <c r="R55" s="254" t="s">
        <v>614</v>
      </c>
      <c r="S55" s="254" t="s">
        <v>614</v>
      </c>
    </row>
    <row r="56" spans="3:46" s="24" customFormat="1" ht="15.75" customHeight="1">
      <c r="C56" s="337" t="s">
        <v>807</v>
      </c>
      <c r="D56" s="337"/>
      <c r="E56" s="337"/>
      <c r="F56" s="337"/>
      <c r="G56" s="306"/>
      <c r="H56" s="306"/>
      <c r="I56" s="306"/>
      <c r="J56" s="30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row>
    <row r="57" spans="3:46" s="24" customFormat="1" ht="56.25" customHeight="1">
      <c r="C57" s="338"/>
      <c r="D57" s="338"/>
      <c r="E57" s="338"/>
      <c r="F57" s="338"/>
      <c r="G57" s="307"/>
      <c r="H57" s="307"/>
      <c r="J57" s="307"/>
      <c r="L57" s="316"/>
      <c r="M57" s="316"/>
      <c r="N57" s="316"/>
      <c r="O57" s="316"/>
      <c r="P57" s="486" t="s">
        <v>823</v>
      </c>
      <c r="Q57" s="486"/>
      <c r="T57" s="316"/>
      <c r="U57" s="316"/>
      <c r="V57" s="316"/>
      <c r="W57" s="316"/>
      <c r="X57" s="316"/>
      <c r="Y57" s="316"/>
      <c r="Z57" s="316"/>
      <c r="AA57" s="316"/>
      <c r="AB57" s="316"/>
      <c r="AC57" s="316"/>
      <c r="AD57" s="316"/>
      <c r="AF57" s="316"/>
      <c r="AG57" s="316"/>
      <c r="AH57" s="316"/>
      <c r="AI57" s="316"/>
      <c r="AJ57" s="316"/>
      <c r="AK57" s="316"/>
      <c r="AL57" s="316"/>
      <c r="AM57" s="316"/>
      <c r="AN57" s="316"/>
      <c r="AO57" s="316"/>
      <c r="AP57" s="316"/>
      <c r="AQ57" s="316"/>
      <c r="AR57" s="316"/>
      <c r="AS57" s="316"/>
      <c r="AT57" s="316"/>
    </row>
  </sheetData>
  <sheetProtection/>
  <mergeCells count="20">
    <mergeCell ref="C56:F57"/>
    <mergeCell ref="P57:Q57"/>
    <mergeCell ref="A6:S6"/>
    <mergeCell ref="A7:S7"/>
    <mergeCell ref="A4:S4"/>
    <mergeCell ref="A9:S9"/>
    <mergeCell ref="O11:O13"/>
    <mergeCell ref="A10:R10"/>
    <mergeCell ref="A11:A13"/>
    <mergeCell ref="B11:B13"/>
    <mergeCell ref="C11:C13"/>
    <mergeCell ref="D11:D13"/>
    <mergeCell ref="N11:N13"/>
    <mergeCell ref="P11:S11"/>
    <mergeCell ref="F11:J12"/>
    <mergeCell ref="L11:M12"/>
    <mergeCell ref="K11:K13"/>
    <mergeCell ref="E11:E13"/>
    <mergeCell ref="P12:Q12"/>
    <mergeCell ref="R12:S12"/>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40" r:id="rId1"/>
</worksheet>
</file>

<file path=xl/worksheets/sheet17.xml><?xml version="1.0" encoding="utf-8"?>
<worksheet xmlns="http://schemas.openxmlformats.org/spreadsheetml/2006/main" xmlns:r="http://schemas.openxmlformats.org/officeDocument/2006/relationships">
  <sheetPr>
    <pageSetUpPr fitToPage="1"/>
  </sheetPr>
  <dimension ref="A1:Z16"/>
  <sheetViews>
    <sheetView zoomScale="85" zoomScaleNormal="85" zoomScalePageLayoutView="0" workbookViewId="0" topLeftCell="A3">
      <selection activeCell="S31" sqref="S31"/>
    </sheetView>
  </sheetViews>
  <sheetFormatPr defaultColWidth="16.00390625" defaultRowHeight="15.75"/>
  <cols>
    <col min="1" max="1" width="12.00390625" style="80" customWidth="1"/>
    <col min="2" max="2" width="33.00390625" style="6" customWidth="1"/>
    <col min="3" max="3" width="15.50390625" style="6" customWidth="1"/>
    <col min="4" max="4" width="22.375" style="6" customWidth="1"/>
    <col min="5" max="5" width="27.125" style="6" customWidth="1"/>
    <col min="6" max="6" width="42.125" style="6" customWidth="1"/>
    <col min="7" max="7" width="17.875" style="6" customWidth="1"/>
    <col min="8" max="8" width="17.375" style="6" customWidth="1"/>
    <col min="9" max="9" width="14.00390625" style="6" customWidth="1"/>
    <col min="10" max="10" width="12.75390625" style="6" customWidth="1"/>
    <col min="11" max="12" width="17.375" style="6" customWidth="1"/>
    <col min="13" max="14" width="18.50390625" style="6" customWidth="1"/>
    <col min="15" max="15" width="10.50390625" style="6" customWidth="1"/>
    <col min="16" max="16" width="11.50390625" style="6" customWidth="1"/>
    <col min="17" max="17" width="22.00390625" style="6" customWidth="1"/>
    <col min="18" max="18" width="22.625" style="6" customWidth="1"/>
    <col min="19" max="19" width="12.875" style="80" customWidth="1"/>
    <col min="20" max="20" width="15.625" style="80" customWidth="1"/>
    <col min="21" max="21" width="16.75390625" style="80" customWidth="1"/>
    <col min="22" max="22" width="19.25390625" style="80" customWidth="1"/>
    <col min="23" max="23" width="19.875" style="80" customWidth="1"/>
    <col min="24" max="24" width="22.375" style="80" customWidth="1"/>
    <col min="25" max="25" width="46.00390625" style="80" customWidth="1"/>
    <col min="26" max="245" width="9.00390625" style="80" customWidth="1"/>
    <col min="246" max="246" width="3.875" style="80" bestFit="1" customWidth="1"/>
    <col min="247" max="247" width="16.00390625" style="80" bestFit="1" customWidth="1"/>
    <col min="248" max="248" width="16.625" style="80" bestFit="1" customWidth="1"/>
    <col min="249" max="249" width="13.50390625" style="80" bestFit="1" customWidth="1"/>
    <col min="250" max="251" width="10.875" style="80" bestFit="1" customWidth="1"/>
    <col min="252" max="252" width="6.25390625" style="80" bestFit="1" customWidth="1"/>
    <col min="253" max="253" width="8.875" style="80" bestFit="1" customWidth="1"/>
    <col min="254" max="254" width="13.875" style="80" bestFit="1" customWidth="1"/>
    <col min="255" max="255" width="13.25390625" style="80" bestFit="1" customWidth="1"/>
    <col min="256" max="16384" width="16.00390625" style="80" bestFit="1" customWidth="1"/>
  </cols>
  <sheetData>
    <row r="1" ht="18.75">
      <c r="L1" s="23" t="s">
        <v>359</v>
      </c>
    </row>
    <row r="2" ht="18.75">
      <c r="L2" s="13" t="s">
        <v>1</v>
      </c>
    </row>
    <row r="3" ht="18.75">
      <c r="L3" s="13" t="s">
        <v>249</v>
      </c>
    </row>
    <row r="4" spans="1:18" s="93" customFormat="1" ht="16.5">
      <c r="A4" s="426" t="s">
        <v>387</v>
      </c>
      <c r="B4" s="426"/>
      <c r="C4" s="426"/>
      <c r="D4" s="426"/>
      <c r="E4" s="426"/>
      <c r="F4" s="426"/>
      <c r="G4" s="426"/>
      <c r="H4" s="426"/>
      <c r="I4" s="426"/>
      <c r="J4" s="426"/>
      <c r="K4" s="426"/>
      <c r="L4" s="426"/>
      <c r="M4" s="6"/>
      <c r="N4" s="6"/>
      <c r="O4" s="6"/>
      <c r="P4" s="6"/>
      <c r="Q4" s="6"/>
      <c r="R4" s="6"/>
    </row>
    <row r="5" spans="1:18" s="93" customFormat="1" ht="16.5">
      <c r="A5" s="106"/>
      <c r="B5" s="106"/>
      <c r="C5" s="106"/>
      <c r="D5" s="106"/>
      <c r="E5" s="106"/>
      <c r="F5" s="106"/>
      <c r="G5" s="106"/>
      <c r="H5" s="106"/>
      <c r="I5" s="106"/>
      <c r="J5" s="106"/>
      <c r="K5" s="106"/>
      <c r="L5" s="106"/>
      <c r="M5" s="6"/>
      <c r="N5" s="6"/>
      <c r="O5" s="6"/>
      <c r="P5" s="6"/>
      <c r="Q5" s="6"/>
      <c r="R5" s="6"/>
    </row>
    <row r="6" spans="1:25" ht="15.75">
      <c r="A6" s="327" t="s">
        <v>163</v>
      </c>
      <c r="B6" s="327"/>
      <c r="C6" s="327"/>
      <c r="D6" s="327"/>
      <c r="E6" s="327"/>
      <c r="F6" s="327"/>
      <c r="G6" s="327"/>
      <c r="H6" s="327"/>
      <c r="I6" s="327"/>
      <c r="J6" s="327"/>
      <c r="K6" s="327"/>
      <c r="L6" s="327"/>
      <c r="M6" s="87"/>
      <c r="N6" s="87"/>
      <c r="O6" s="87"/>
      <c r="P6" s="87"/>
      <c r="Q6" s="87"/>
      <c r="R6" s="87"/>
      <c r="S6" s="87"/>
      <c r="T6" s="87"/>
      <c r="U6" s="87"/>
      <c r="V6" s="87"/>
      <c r="W6" s="87"/>
      <c r="X6" s="87"/>
      <c r="Y6" s="87"/>
    </row>
    <row r="7" spans="1:25" ht="15.75">
      <c r="A7" s="335" t="s">
        <v>315</v>
      </c>
      <c r="B7" s="335"/>
      <c r="C7" s="335"/>
      <c r="D7" s="335"/>
      <c r="E7" s="335"/>
      <c r="F7" s="335"/>
      <c r="G7" s="335"/>
      <c r="H7" s="335"/>
      <c r="I7" s="335"/>
      <c r="J7" s="335"/>
      <c r="K7" s="335"/>
      <c r="L7" s="335"/>
      <c r="M7" s="83"/>
      <c r="N7" s="83"/>
      <c r="O7" s="83"/>
      <c r="P7" s="83"/>
      <c r="Q7" s="83"/>
      <c r="R7" s="83"/>
      <c r="S7" s="83"/>
      <c r="T7" s="83"/>
      <c r="U7" s="83"/>
      <c r="V7" s="83"/>
      <c r="W7" s="83"/>
      <c r="X7" s="83"/>
      <c r="Y7" s="83"/>
    </row>
    <row r="8" spans="1:25" ht="15.75">
      <c r="A8" s="335"/>
      <c r="B8" s="335"/>
      <c r="C8" s="335"/>
      <c r="D8" s="335"/>
      <c r="E8" s="335"/>
      <c r="F8" s="335"/>
      <c r="G8" s="335"/>
      <c r="H8" s="335"/>
      <c r="I8" s="335"/>
      <c r="J8" s="335"/>
      <c r="K8" s="335"/>
      <c r="L8" s="335"/>
      <c r="M8" s="83"/>
      <c r="N8" s="83"/>
      <c r="O8" s="83"/>
      <c r="P8" s="83"/>
      <c r="Q8" s="83"/>
      <c r="R8" s="83"/>
      <c r="S8" s="83"/>
      <c r="T8" s="83"/>
      <c r="U8" s="83"/>
      <c r="V8" s="83"/>
      <c r="W8" s="83"/>
      <c r="X8" s="83"/>
      <c r="Y8" s="83"/>
    </row>
    <row r="9" spans="1:25" ht="16.5">
      <c r="A9" s="488" t="s">
        <v>56</v>
      </c>
      <c r="B9" s="488"/>
      <c r="C9" s="488"/>
      <c r="D9" s="488"/>
      <c r="E9" s="488"/>
      <c r="F9" s="488"/>
      <c r="G9" s="488"/>
      <c r="H9" s="488"/>
      <c r="I9" s="488"/>
      <c r="J9" s="488"/>
      <c r="K9" s="488"/>
      <c r="L9" s="488"/>
      <c r="M9" s="10"/>
      <c r="N9" s="10"/>
      <c r="O9" s="10"/>
      <c r="P9" s="10"/>
      <c r="Q9" s="10"/>
      <c r="R9" s="10"/>
      <c r="S9" s="10"/>
      <c r="T9" s="10"/>
      <c r="U9" s="10"/>
      <c r="V9" s="10"/>
      <c r="W9" s="10"/>
      <c r="X9" s="10"/>
      <c r="Y9" s="10"/>
    </row>
    <row r="10" spans="1:26" s="8" customFormat="1" ht="16.5" customHeight="1">
      <c r="A10" s="417"/>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80"/>
      <c r="Z10" s="80"/>
    </row>
    <row r="11" spans="1:26" s="8" customFormat="1" ht="63" customHeight="1">
      <c r="A11" s="420" t="s">
        <v>164</v>
      </c>
      <c r="B11" s="420" t="s">
        <v>31</v>
      </c>
      <c r="C11" s="420" t="s">
        <v>4</v>
      </c>
      <c r="D11" s="491" t="s">
        <v>344</v>
      </c>
      <c r="E11" s="492"/>
      <c r="F11" s="493"/>
      <c r="G11" s="420" t="s">
        <v>347</v>
      </c>
      <c r="H11" s="423" t="s">
        <v>350</v>
      </c>
      <c r="I11" s="423"/>
      <c r="J11" s="423"/>
      <c r="K11" s="423"/>
      <c r="L11" s="423"/>
      <c r="M11" s="433" t="s">
        <v>508</v>
      </c>
      <c r="N11" s="433"/>
      <c r="O11" s="433"/>
      <c r="P11" s="433"/>
      <c r="Q11" s="435" t="s">
        <v>355</v>
      </c>
      <c r="R11" s="430" t="s">
        <v>369</v>
      </c>
      <c r="S11" s="433" t="s">
        <v>370</v>
      </c>
      <c r="T11" s="433"/>
      <c r="U11" s="433"/>
      <c r="V11" s="433"/>
      <c r="W11" s="427" t="s">
        <v>340</v>
      </c>
      <c r="X11" s="429"/>
      <c r="Y11" s="423" t="s">
        <v>373</v>
      </c>
      <c r="Z11" s="80"/>
    </row>
    <row r="12" spans="1:26" s="8" customFormat="1" ht="213.75" customHeight="1">
      <c r="A12" s="421"/>
      <c r="B12" s="421"/>
      <c r="C12" s="421"/>
      <c r="D12" s="423" t="s">
        <v>346</v>
      </c>
      <c r="E12" s="423"/>
      <c r="F12" s="423" t="s">
        <v>371</v>
      </c>
      <c r="G12" s="421"/>
      <c r="H12" s="420" t="s">
        <v>348</v>
      </c>
      <c r="I12" s="423" t="s">
        <v>341</v>
      </c>
      <c r="J12" s="423"/>
      <c r="K12" s="420" t="s">
        <v>349</v>
      </c>
      <c r="L12" s="420" t="s">
        <v>351</v>
      </c>
      <c r="M12" s="430" t="s">
        <v>352</v>
      </c>
      <c r="N12" s="430" t="s">
        <v>353</v>
      </c>
      <c r="O12" s="425" t="s">
        <v>368</v>
      </c>
      <c r="P12" s="425"/>
      <c r="Q12" s="436"/>
      <c r="R12" s="431"/>
      <c r="S12" s="434" t="s">
        <v>356</v>
      </c>
      <c r="T12" s="434"/>
      <c r="U12" s="424" t="s">
        <v>358</v>
      </c>
      <c r="V12" s="424"/>
      <c r="W12" s="489" t="s">
        <v>514</v>
      </c>
      <c r="X12" s="433" t="s">
        <v>342</v>
      </c>
      <c r="Y12" s="423"/>
      <c r="Z12" s="80"/>
    </row>
    <row r="13" spans="1:26" s="8" customFormat="1" ht="43.5" customHeight="1">
      <c r="A13" s="422"/>
      <c r="B13" s="422"/>
      <c r="C13" s="422"/>
      <c r="D13" s="107" t="s">
        <v>96</v>
      </c>
      <c r="E13" s="107" t="s">
        <v>97</v>
      </c>
      <c r="F13" s="423"/>
      <c r="G13" s="422"/>
      <c r="H13" s="422"/>
      <c r="I13" s="109" t="s">
        <v>72</v>
      </c>
      <c r="J13" s="109" t="s">
        <v>73</v>
      </c>
      <c r="K13" s="422"/>
      <c r="L13" s="422"/>
      <c r="M13" s="432"/>
      <c r="N13" s="432"/>
      <c r="O13" s="33" t="s">
        <v>34</v>
      </c>
      <c r="P13" s="33" t="s">
        <v>35</v>
      </c>
      <c r="Q13" s="437"/>
      <c r="R13" s="432"/>
      <c r="S13" s="66" t="s">
        <v>38</v>
      </c>
      <c r="T13" s="66" t="s">
        <v>39</v>
      </c>
      <c r="U13" s="66" t="s">
        <v>38</v>
      </c>
      <c r="V13" s="66" t="s">
        <v>39</v>
      </c>
      <c r="W13" s="490"/>
      <c r="X13" s="433"/>
      <c r="Y13" s="423"/>
      <c r="Z13" s="80"/>
    </row>
    <row r="14" spans="1:26" s="8" customFormat="1" ht="15" customHeight="1">
      <c r="A14" s="37">
        <v>1</v>
      </c>
      <c r="B14" s="37">
        <v>2</v>
      </c>
      <c r="C14" s="37">
        <v>3</v>
      </c>
      <c r="D14" s="37">
        <v>4</v>
      </c>
      <c r="E14" s="37">
        <v>5</v>
      </c>
      <c r="F14" s="37">
        <v>6</v>
      </c>
      <c r="G14" s="37">
        <v>7</v>
      </c>
      <c r="H14" s="37">
        <v>8</v>
      </c>
      <c r="I14" s="37">
        <v>9</v>
      </c>
      <c r="J14" s="37">
        <v>10</v>
      </c>
      <c r="K14" s="37">
        <v>11</v>
      </c>
      <c r="L14" s="37">
        <v>12</v>
      </c>
      <c r="M14" s="37">
        <v>13</v>
      </c>
      <c r="N14" s="37">
        <v>14</v>
      </c>
      <c r="O14" s="37">
        <v>15</v>
      </c>
      <c r="P14" s="37">
        <v>16</v>
      </c>
      <c r="Q14" s="37">
        <v>17</v>
      </c>
      <c r="R14" s="37">
        <v>18</v>
      </c>
      <c r="S14" s="37">
        <v>19</v>
      </c>
      <c r="T14" s="37">
        <v>20</v>
      </c>
      <c r="U14" s="37">
        <v>21</v>
      </c>
      <c r="V14" s="37">
        <v>22</v>
      </c>
      <c r="W14" s="37">
        <v>23</v>
      </c>
      <c r="X14" s="37">
        <v>24</v>
      </c>
      <c r="Y14" s="37">
        <v>25</v>
      </c>
      <c r="Z14" s="80"/>
    </row>
    <row r="15" spans="1:25" ht="15.75">
      <c r="A15" s="38"/>
      <c r="B15" s="67"/>
      <c r="C15" s="58"/>
      <c r="D15" s="58"/>
      <c r="E15" s="58"/>
      <c r="F15" s="58"/>
      <c r="G15" s="58"/>
      <c r="H15" s="58"/>
      <c r="I15" s="58"/>
      <c r="J15" s="58"/>
      <c r="K15" s="58"/>
      <c r="L15" s="58"/>
      <c r="M15" s="58"/>
      <c r="N15" s="58"/>
      <c r="O15" s="58"/>
      <c r="P15" s="58"/>
      <c r="Q15" s="58"/>
      <c r="R15" s="58"/>
      <c r="S15" s="58"/>
      <c r="T15" s="58"/>
      <c r="U15" s="58"/>
      <c r="V15" s="58"/>
      <c r="W15" s="57"/>
      <c r="X15" s="57"/>
      <c r="Y15" s="57"/>
    </row>
    <row r="16" spans="1:2" ht="15.75">
      <c r="A16" s="38"/>
      <c r="B16" s="91"/>
    </row>
  </sheetData>
  <sheetProtection/>
  <mergeCells count="31">
    <mergeCell ref="R11:R13"/>
    <mergeCell ref="N12:N13"/>
    <mergeCell ref="O12:P12"/>
    <mergeCell ref="M12:M13"/>
    <mergeCell ref="K12:K13"/>
    <mergeCell ref="D11:F11"/>
    <mergeCell ref="C11:C13"/>
    <mergeCell ref="Q11:Q13"/>
    <mergeCell ref="M11:P11"/>
    <mergeCell ref="G11:G13"/>
    <mergeCell ref="H12:H13"/>
    <mergeCell ref="D12:E12"/>
    <mergeCell ref="F12:F13"/>
    <mergeCell ref="I12:J12"/>
    <mergeCell ref="Y11:Y13"/>
    <mergeCell ref="S12:T12"/>
    <mergeCell ref="U12:V12"/>
    <mergeCell ref="X12:X13"/>
    <mergeCell ref="W12:W13"/>
    <mergeCell ref="S11:V11"/>
    <mergeCell ref="W11:X11"/>
    <mergeCell ref="A4:L4"/>
    <mergeCell ref="A9:L9"/>
    <mergeCell ref="A6:L6"/>
    <mergeCell ref="A7:L7"/>
    <mergeCell ref="A8:L8"/>
    <mergeCell ref="L12:L13"/>
    <mergeCell ref="A10:X10"/>
    <mergeCell ref="A11:A13"/>
    <mergeCell ref="B11:B13"/>
    <mergeCell ref="H11:L11"/>
  </mergeCells>
  <printOptions/>
  <pageMargins left="0.7086614173228347" right="0.7086614173228347" top="0.7480314960629921" bottom="0.7480314960629921" header="0.31496062992125984" footer="0.31496062992125984"/>
  <pageSetup fitToWidth="2" fitToHeight="1" horizontalDpi="600" verticalDpi="600" orientation="landscape" paperSize="8" scale="48" r:id="rId1"/>
  <headerFooter differentFirst="1">
    <oddHeader>&amp;C&amp;P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C15"/>
  <sheetViews>
    <sheetView zoomScale="85" zoomScaleNormal="85" zoomScaleSheetLayoutView="90" zoomScalePageLayoutView="0" workbookViewId="0" topLeftCell="A1">
      <selection activeCell="D11" sqref="D11:D13"/>
    </sheetView>
  </sheetViews>
  <sheetFormatPr defaultColWidth="9.00390625" defaultRowHeight="15.75"/>
  <cols>
    <col min="1" max="1" width="10.25390625" style="30" customWidth="1"/>
    <col min="2" max="2" width="21.75390625" style="30" customWidth="1"/>
    <col min="3" max="3" width="15.75390625" style="30" customWidth="1"/>
    <col min="4" max="4" width="20.50390625" style="30" customWidth="1"/>
    <col min="5" max="5" width="11.75390625" style="30" customWidth="1"/>
    <col min="6" max="6" width="11.125" style="30" customWidth="1"/>
    <col min="7" max="7" width="16.125" style="30" customWidth="1"/>
    <col min="8" max="8" width="17.25390625" style="30" customWidth="1"/>
    <col min="9" max="9" width="21.125" style="30" customWidth="1"/>
    <col min="10" max="10" width="28.625" style="30" bestFit="1" customWidth="1"/>
    <col min="11" max="11" width="19.75390625" style="30" bestFit="1" customWidth="1"/>
    <col min="12" max="12" width="15.00390625" style="30" customWidth="1"/>
    <col min="13" max="13" width="14.375" style="30" customWidth="1"/>
    <col min="14" max="14" width="24.50390625" style="30" customWidth="1"/>
    <col min="15" max="16" width="19.875" style="30" customWidth="1"/>
    <col min="17" max="17" width="14.25390625" style="6" customWidth="1"/>
    <col min="18" max="18" width="8.625" style="80" customWidth="1"/>
    <col min="19" max="19" width="6.75390625" style="80" customWidth="1"/>
    <col min="20" max="21" width="9.50390625" style="80" customWidth="1"/>
    <col min="22" max="22" width="14.50390625" style="30" customWidth="1"/>
    <col min="23" max="23" width="13.25390625" style="30" customWidth="1"/>
    <col min="24" max="24" width="13.125" style="30" customWidth="1"/>
    <col min="25" max="16384" width="9.00390625" style="30" customWidth="1"/>
  </cols>
  <sheetData>
    <row r="1" spans="1:24" s="26" customFormat="1" ht="18.75" customHeight="1">
      <c r="A1" s="25"/>
      <c r="Q1" s="6"/>
      <c r="R1" s="80"/>
      <c r="S1" s="80"/>
      <c r="T1" s="80"/>
      <c r="X1" s="23" t="s">
        <v>363</v>
      </c>
    </row>
    <row r="2" spans="1:24" s="26" customFormat="1" ht="18.75" customHeight="1">
      <c r="A2" s="25"/>
      <c r="Q2" s="6"/>
      <c r="R2" s="80"/>
      <c r="S2" s="80"/>
      <c r="T2" s="80"/>
      <c r="X2" s="13" t="s">
        <v>1</v>
      </c>
    </row>
    <row r="3" spans="1:24" s="26" customFormat="1" ht="18.75">
      <c r="A3" s="81"/>
      <c r="Q3" s="6"/>
      <c r="R3" s="80"/>
      <c r="S3" s="80"/>
      <c r="T3" s="80"/>
      <c r="X3" s="13" t="s">
        <v>51</v>
      </c>
    </row>
    <row r="4" spans="1:24" s="26" customFormat="1" ht="16.5">
      <c r="A4" s="426" t="s">
        <v>388</v>
      </c>
      <c r="B4" s="426"/>
      <c r="C4" s="426"/>
      <c r="D4" s="426"/>
      <c r="E4" s="426"/>
      <c r="F4" s="426"/>
      <c r="G4" s="426"/>
      <c r="H4" s="426"/>
      <c r="I4" s="426"/>
      <c r="J4" s="426"/>
      <c r="K4" s="426"/>
      <c r="L4" s="426"/>
      <c r="M4" s="426"/>
      <c r="N4" s="426"/>
      <c r="O4" s="426"/>
      <c r="P4" s="426"/>
      <c r="Q4" s="426"/>
      <c r="R4" s="426"/>
      <c r="S4" s="426"/>
      <c r="T4" s="426"/>
      <c r="U4" s="426"/>
      <c r="V4" s="426"/>
      <c r="W4" s="426"/>
      <c r="X4" s="426"/>
    </row>
    <row r="5" spans="1:24" s="26" customFormat="1" ht="15.75">
      <c r="A5" s="505"/>
      <c r="B5" s="505"/>
      <c r="C5" s="505"/>
      <c r="D5" s="505"/>
      <c r="E5" s="505"/>
      <c r="F5" s="505"/>
      <c r="G5" s="505"/>
      <c r="H5" s="505"/>
      <c r="I5" s="505"/>
      <c r="J5" s="505"/>
      <c r="K5" s="505"/>
      <c r="L5" s="505"/>
      <c r="M5" s="505"/>
      <c r="N5" s="505"/>
      <c r="O5" s="505"/>
      <c r="P5" s="505"/>
      <c r="Q5" s="505"/>
      <c r="R5" s="505"/>
      <c r="S5" s="505"/>
      <c r="T5" s="505"/>
      <c r="U5" s="505"/>
      <c r="V5" s="505"/>
      <c r="W5" s="505"/>
      <c r="X5" s="505"/>
    </row>
    <row r="6" spans="1:29" s="26" customFormat="1" ht="15.75">
      <c r="A6" s="327" t="s">
        <v>668</v>
      </c>
      <c r="B6" s="327"/>
      <c r="C6" s="327"/>
      <c r="D6" s="327"/>
      <c r="E6" s="327"/>
      <c r="F6" s="327"/>
      <c r="G6" s="327"/>
      <c r="H6" s="327"/>
      <c r="I6" s="327"/>
      <c r="J6" s="327"/>
      <c r="K6" s="327"/>
      <c r="L6" s="327"/>
      <c r="M6" s="327"/>
      <c r="N6" s="327"/>
      <c r="O6" s="327"/>
      <c r="P6" s="327"/>
      <c r="Q6" s="327"/>
      <c r="R6" s="327"/>
      <c r="S6" s="327"/>
      <c r="T6" s="327"/>
      <c r="U6" s="327"/>
      <c r="V6" s="327"/>
      <c r="W6" s="327"/>
      <c r="X6" s="327"/>
      <c r="Y6" s="87"/>
      <c r="Z6" s="87"/>
      <c r="AA6" s="87"/>
      <c r="AB6" s="87"/>
      <c r="AC6" s="87"/>
    </row>
    <row r="7" spans="1:29" s="26" customFormat="1" ht="15.75">
      <c r="A7" s="327" t="s">
        <v>315</v>
      </c>
      <c r="B7" s="327"/>
      <c r="C7" s="327"/>
      <c r="D7" s="327"/>
      <c r="E7" s="327"/>
      <c r="F7" s="327"/>
      <c r="G7" s="327"/>
      <c r="H7" s="327"/>
      <c r="I7" s="327"/>
      <c r="J7" s="327"/>
      <c r="K7" s="327"/>
      <c r="L7" s="327"/>
      <c r="M7" s="327"/>
      <c r="N7" s="327"/>
      <c r="O7" s="327"/>
      <c r="P7" s="327"/>
      <c r="Q7" s="327"/>
      <c r="R7" s="327"/>
      <c r="S7" s="327"/>
      <c r="T7" s="327"/>
      <c r="U7" s="327"/>
      <c r="V7" s="327"/>
      <c r="W7" s="327"/>
      <c r="X7" s="327"/>
      <c r="Y7" s="83"/>
      <c r="Z7" s="83"/>
      <c r="AA7" s="83"/>
      <c r="AB7" s="83"/>
      <c r="AC7" s="83"/>
    </row>
    <row r="8" spans="1:29" s="26" customFormat="1" ht="15.75">
      <c r="A8" s="335"/>
      <c r="B8" s="335"/>
      <c r="C8" s="335"/>
      <c r="D8" s="335"/>
      <c r="E8" s="335"/>
      <c r="F8" s="335"/>
      <c r="G8" s="335"/>
      <c r="H8" s="335"/>
      <c r="I8" s="335"/>
      <c r="J8" s="335"/>
      <c r="K8" s="335"/>
      <c r="L8" s="335"/>
      <c r="M8" s="335"/>
      <c r="N8" s="335"/>
      <c r="O8" s="335"/>
      <c r="P8" s="335"/>
      <c r="Q8" s="335"/>
      <c r="R8" s="335"/>
      <c r="S8" s="335"/>
      <c r="T8" s="335"/>
      <c r="U8" s="335"/>
      <c r="V8" s="335"/>
      <c r="W8" s="335"/>
      <c r="X8" s="335"/>
      <c r="Y8" s="83"/>
      <c r="Z8" s="83"/>
      <c r="AA8" s="83"/>
      <c r="AB8" s="83"/>
      <c r="AC8" s="83"/>
    </row>
    <row r="9" spans="1:29" s="26" customFormat="1" ht="16.5">
      <c r="A9" s="506" t="s">
        <v>751</v>
      </c>
      <c r="B9" s="506"/>
      <c r="C9" s="506"/>
      <c r="D9" s="506"/>
      <c r="E9" s="506"/>
      <c r="F9" s="506"/>
      <c r="G9" s="506"/>
      <c r="H9" s="506"/>
      <c r="I9" s="506"/>
      <c r="J9" s="506"/>
      <c r="K9" s="506"/>
      <c r="L9" s="506"/>
      <c r="M9" s="506"/>
      <c r="N9" s="506"/>
      <c r="O9" s="506"/>
      <c r="P9" s="506"/>
      <c r="Q9" s="506"/>
      <c r="R9" s="506"/>
      <c r="S9" s="506"/>
      <c r="T9" s="506"/>
      <c r="U9" s="506"/>
      <c r="V9" s="506"/>
      <c r="W9" s="506"/>
      <c r="X9" s="506"/>
      <c r="Y9" s="10"/>
      <c r="Z9" s="10"/>
      <c r="AA9" s="10"/>
      <c r="AB9" s="10"/>
      <c r="AC9" s="10"/>
    </row>
    <row r="10" spans="1:22" s="26" customFormat="1" ht="18.75">
      <c r="A10" s="467"/>
      <c r="B10" s="467"/>
      <c r="C10" s="467"/>
      <c r="D10" s="467"/>
      <c r="E10" s="467"/>
      <c r="F10" s="467"/>
      <c r="G10" s="467"/>
      <c r="H10" s="467"/>
      <c r="I10" s="467"/>
      <c r="J10" s="467"/>
      <c r="K10" s="467"/>
      <c r="L10" s="467"/>
      <c r="M10" s="467"/>
      <c r="N10" s="467"/>
      <c r="O10" s="467"/>
      <c r="P10" s="467"/>
      <c r="Q10" s="467"/>
      <c r="R10" s="467"/>
      <c r="S10" s="467"/>
      <c r="T10" s="467"/>
      <c r="U10" s="467"/>
      <c r="V10" s="467"/>
    </row>
    <row r="11" spans="1:24" s="26" customFormat="1" ht="83.25" customHeight="1">
      <c r="A11" s="497" t="s">
        <v>361</v>
      </c>
      <c r="B11" s="497" t="s">
        <v>31</v>
      </c>
      <c r="C11" s="497" t="s">
        <v>32</v>
      </c>
      <c r="D11" s="507" t="s">
        <v>372</v>
      </c>
      <c r="E11" s="494" t="s">
        <v>138</v>
      </c>
      <c r="F11" s="494" t="s">
        <v>133</v>
      </c>
      <c r="G11" s="494" t="s">
        <v>309</v>
      </c>
      <c r="H11" s="497" t="s">
        <v>80</v>
      </c>
      <c r="I11" s="497"/>
      <c r="J11" s="497"/>
      <c r="K11" s="497"/>
      <c r="L11" s="498" t="s">
        <v>79</v>
      </c>
      <c r="M11" s="499"/>
      <c r="N11" s="423" t="s">
        <v>50</v>
      </c>
      <c r="O11" s="423" t="s">
        <v>49</v>
      </c>
      <c r="P11" s="435" t="s">
        <v>362</v>
      </c>
      <c r="Q11" s="502" t="s">
        <v>360</v>
      </c>
      <c r="R11" s="433" t="s">
        <v>357</v>
      </c>
      <c r="S11" s="433"/>
      <c r="T11" s="433"/>
      <c r="U11" s="433"/>
      <c r="V11" s="497" t="s">
        <v>137</v>
      </c>
      <c r="W11" s="497" t="s">
        <v>343</v>
      </c>
      <c r="X11" s="497"/>
    </row>
    <row r="12" spans="1:24" s="24" customFormat="1" ht="96.75" customHeight="1">
      <c r="A12" s="497"/>
      <c r="B12" s="497"/>
      <c r="C12" s="497"/>
      <c r="D12" s="507"/>
      <c r="E12" s="495"/>
      <c r="F12" s="495"/>
      <c r="G12" s="495"/>
      <c r="H12" s="497" t="s">
        <v>128</v>
      </c>
      <c r="I12" s="497" t="s">
        <v>129</v>
      </c>
      <c r="J12" s="497" t="s">
        <v>130</v>
      </c>
      <c r="K12" s="494" t="s">
        <v>131</v>
      </c>
      <c r="L12" s="500"/>
      <c r="M12" s="501"/>
      <c r="N12" s="423"/>
      <c r="O12" s="423"/>
      <c r="P12" s="436"/>
      <c r="Q12" s="503"/>
      <c r="R12" s="491" t="s">
        <v>356</v>
      </c>
      <c r="S12" s="493"/>
      <c r="T12" s="424" t="s">
        <v>358</v>
      </c>
      <c r="U12" s="424"/>
      <c r="V12" s="497"/>
      <c r="W12" s="497"/>
      <c r="X12" s="497"/>
    </row>
    <row r="13" spans="1:24" s="24" customFormat="1" ht="111.75" customHeight="1">
      <c r="A13" s="497"/>
      <c r="B13" s="497"/>
      <c r="C13" s="497"/>
      <c r="D13" s="507"/>
      <c r="E13" s="496"/>
      <c r="F13" s="496"/>
      <c r="G13" s="496"/>
      <c r="H13" s="497"/>
      <c r="I13" s="497"/>
      <c r="J13" s="497"/>
      <c r="K13" s="496"/>
      <c r="L13" s="107" t="s">
        <v>78</v>
      </c>
      <c r="M13" s="67" t="s">
        <v>48</v>
      </c>
      <c r="N13" s="423"/>
      <c r="O13" s="423"/>
      <c r="P13" s="437"/>
      <c r="Q13" s="504"/>
      <c r="R13" s="66" t="s">
        <v>38</v>
      </c>
      <c r="S13" s="66" t="s">
        <v>39</v>
      </c>
      <c r="T13" s="66" t="s">
        <v>38</v>
      </c>
      <c r="U13" s="66" t="s">
        <v>39</v>
      </c>
      <c r="V13" s="497"/>
      <c r="W13" s="121" t="s">
        <v>313</v>
      </c>
      <c r="X13" s="122" t="s">
        <v>139</v>
      </c>
    </row>
    <row r="14" spans="1:24" s="29" customFormat="1" ht="15.75">
      <c r="A14" s="118">
        <v>1</v>
      </c>
      <c r="B14" s="118">
        <v>2</v>
      </c>
      <c r="C14" s="118">
        <v>3</v>
      </c>
      <c r="D14" s="118">
        <v>4</v>
      </c>
      <c r="E14" s="118">
        <v>5</v>
      </c>
      <c r="F14" s="118">
        <v>6</v>
      </c>
      <c r="G14" s="118">
        <v>7</v>
      </c>
      <c r="H14" s="118">
        <v>8</v>
      </c>
      <c r="I14" s="118">
        <v>9</v>
      </c>
      <c r="J14" s="118">
        <v>10</v>
      </c>
      <c r="K14" s="118">
        <v>11</v>
      </c>
      <c r="L14" s="118">
        <v>12</v>
      </c>
      <c r="M14" s="118">
        <v>13</v>
      </c>
      <c r="N14" s="118">
        <v>14</v>
      </c>
      <c r="O14" s="118">
        <v>15</v>
      </c>
      <c r="P14" s="118">
        <v>16</v>
      </c>
      <c r="Q14" s="118">
        <v>17</v>
      </c>
      <c r="R14" s="118">
        <v>18</v>
      </c>
      <c r="S14" s="118">
        <v>19</v>
      </c>
      <c r="T14" s="118">
        <v>20</v>
      </c>
      <c r="U14" s="118">
        <v>21</v>
      </c>
      <c r="V14" s="118">
        <v>22</v>
      </c>
      <c r="W14" s="118">
        <v>23</v>
      </c>
      <c r="X14" s="118">
        <v>24</v>
      </c>
    </row>
    <row r="15" spans="1:24" ht="15.75">
      <c r="A15" s="65"/>
      <c r="B15" s="119"/>
      <c r="C15" s="32"/>
      <c r="D15" s="32"/>
      <c r="E15" s="32"/>
      <c r="F15" s="32"/>
      <c r="G15" s="32"/>
      <c r="H15" s="31"/>
      <c r="I15" s="31"/>
      <c r="J15" s="31"/>
      <c r="K15" s="31"/>
      <c r="L15" s="32"/>
      <c r="M15" s="32"/>
      <c r="N15" s="32"/>
      <c r="O15" s="32"/>
      <c r="P15" s="32"/>
      <c r="Q15" s="58"/>
      <c r="R15" s="58"/>
      <c r="S15" s="58"/>
      <c r="T15" s="58"/>
      <c r="U15" s="58"/>
      <c r="V15" s="32"/>
      <c r="W15" s="31"/>
      <c r="X15" s="31"/>
    </row>
  </sheetData>
  <sheetProtection/>
  <mergeCells count="29">
    <mergeCell ref="A8:X8"/>
    <mergeCell ref="W11:X12"/>
    <mergeCell ref="O11:O13"/>
    <mergeCell ref="P11:P13"/>
    <mergeCell ref="A4:X4"/>
    <mergeCell ref="A5:X5"/>
    <mergeCell ref="A9:X9"/>
    <mergeCell ref="D11:D13"/>
    <mergeCell ref="E11:E13"/>
    <mergeCell ref="F11:F13"/>
    <mergeCell ref="A6:X6"/>
    <mergeCell ref="A7:X7"/>
    <mergeCell ref="L11:M12"/>
    <mergeCell ref="H11:K11"/>
    <mergeCell ref="N11:N13"/>
    <mergeCell ref="H12:H13"/>
    <mergeCell ref="I12:I13"/>
    <mergeCell ref="J12:J13"/>
    <mergeCell ref="K12:K13"/>
    <mergeCell ref="Q11:Q13"/>
    <mergeCell ref="A10:V10"/>
    <mergeCell ref="G11:G13"/>
    <mergeCell ref="R11:U11"/>
    <mergeCell ref="V11:V13"/>
    <mergeCell ref="A11:A13"/>
    <mergeCell ref="B11:B13"/>
    <mergeCell ref="C11:C13"/>
    <mergeCell ref="R12:S12"/>
    <mergeCell ref="T12:U1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32"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AT76"/>
  <sheetViews>
    <sheetView zoomScale="85" zoomScaleNormal="85" zoomScaleSheetLayoutView="90" zoomScalePageLayoutView="0" workbookViewId="0" topLeftCell="A1">
      <selection activeCell="J1" sqref="A1:J17"/>
    </sheetView>
  </sheetViews>
  <sheetFormatPr defaultColWidth="9.00390625" defaultRowHeight="15.75"/>
  <cols>
    <col min="1" max="1" width="7.375" style="204" customWidth="1"/>
    <col min="2" max="2" width="37.375" style="93" customWidth="1"/>
    <col min="3" max="3" width="21.50390625" style="93" customWidth="1"/>
    <col min="4" max="4" width="26.75390625" style="93" customWidth="1"/>
    <col min="5" max="5" width="11.25390625" style="93" customWidth="1"/>
    <col min="6" max="6" width="10.875" style="93" customWidth="1"/>
    <col min="7" max="7" width="8.50390625" style="93" customWidth="1"/>
    <col min="8" max="8" width="9.50390625" style="93" customWidth="1"/>
    <col min="9" max="9" width="9.75390625" style="93" customWidth="1"/>
    <col min="10" max="10" width="9.375" style="93" customWidth="1"/>
    <col min="11" max="16384" width="9.00390625" style="93" customWidth="1"/>
  </cols>
  <sheetData>
    <row r="1" spans="8:10" ht="18.75">
      <c r="H1" s="23"/>
      <c r="J1" s="23" t="s">
        <v>364</v>
      </c>
    </row>
    <row r="2" spans="8:10" ht="18.75">
      <c r="H2" s="13"/>
      <c r="J2" s="13" t="s">
        <v>1</v>
      </c>
    </row>
    <row r="3" spans="8:10" ht="18.75">
      <c r="H3" s="13"/>
      <c r="J3" s="13" t="s">
        <v>824</v>
      </c>
    </row>
    <row r="5" spans="1:10" ht="15.75">
      <c r="A5" s="508" t="s">
        <v>385</v>
      </c>
      <c r="B5" s="508"/>
      <c r="C5" s="508"/>
      <c r="D5" s="508"/>
      <c r="E5" s="508"/>
      <c r="F5" s="508"/>
      <c r="G5" s="508"/>
      <c r="H5" s="508"/>
      <c r="I5" s="508"/>
      <c r="J5" s="508"/>
    </row>
    <row r="6" spans="1:10" ht="15.75">
      <c r="A6" s="123"/>
      <c r="B6" s="124"/>
      <c r="C6" s="124"/>
      <c r="D6" s="124"/>
      <c r="E6" s="124"/>
      <c r="F6" s="124"/>
      <c r="G6" s="124"/>
      <c r="H6" s="124"/>
      <c r="I6" s="124"/>
      <c r="J6" s="124"/>
    </row>
    <row r="7" spans="1:19" ht="15.75">
      <c r="A7" s="509" t="s">
        <v>668</v>
      </c>
      <c r="B7" s="509"/>
      <c r="C7" s="509"/>
      <c r="D7" s="509"/>
      <c r="E7" s="509"/>
      <c r="F7" s="509"/>
      <c r="G7" s="509"/>
      <c r="H7" s="509"/>
      <c r="I7" s="509"/>
      <c r="J7" s="509"/>
      <c r="K7" s="87"/>
      <c r="L7" s="87"/>
      <c r="M7" s="87"/>
      <c r="N7" s="87"/>
      <c r="O7" s="87"/>
      <c r="P7" s="87"/>
      <c r="Q7" s="87"/>
      <c r="R7" s="7"/>
      <c r="S7" s="6"/>
    </row>
    <row r="8" spans="1:19" ht="15.75">
      <c r="A8" s="335" t="s">
        <v>736</v>
      </c>
      <c r="B8" s="335"/>
      <c r="C8" s="335"/>
      <c r="D8" s="335"/>
      <c r="E8" s="335"/>
      <c r="F8" s="335"/>
      <c r="G8" s="335"/>
      <c r="H8" s="335"/>
      <c r="I8" s="335"/>
      <c r="J8" s="335"/>
      <c r="K8" s="83"/>
      <c r="L8" s="83"/>
      <c r="M8" s="83"/>
      <c r="N8" s="83"/>
      <c r="O8" s="83"/>
      <c r="P8" s="83"/>
      <c r="Q8" s="83"/>
      <c r="R8" s="7"/>
      <c r="S8" s="6"/>
    </row>
    <row r="9" spans="1:19" ht="15.75">
      <c r="A9" s="335"/>
      <c r="B9" s="335"/>
      <c r="C9" s="335"/>
      <c r="D9" s="335"/>
      <c r="E9" s="335"/>
      <c r="F9" s="335"/>
      <c r="G9" s="335"/>
      <c r="H9" s="335"/>
      <c r="I9" s="335"/>
      <c r="J9" s="335"/>
      <c r="K9" s="203"/>
      <c r="L9" s="203"/>
      <c r="M9" s="203"/>
      <c r="N9" s="203"/>
      <c r="O9" s="203"/>
      <c r="P9" s="203"/>
      <c r="Q9" s="203"/>
      <c r="R9" s="7"/>
      <c r="S9" s="6"/>
    </row>
    <row r="10" spans="1:10" ht="15.75">
      <c r="A10" s="336" t="s">
        <v>760</v>
      </c>
      <c r="B10" s="336"/>
      <c r="C10" s="336"/>
      <c r="D10" s="336"/>
      <c r="E10" s="336"/>
      <c r="F10" s="336"/>
      <c r="G10" s="336"/>
      <c r="H10" s="336"/>
      <c r="I10" s="336"/>
      <c r="J10" s="336"/>
    </row>
    <row r="11" spans="2:9" s="44" customFormat="1" ht="15">
      <c r="B11" s="93"/>
      <c r="C11" s="93"/>
      <c r="D11" s="93"/>
      <c r="E11" s="93"/>
      <c r="F11" s="93"/>
      <c r="G11" s="93"/>
      <c r="H11" s="93"/>
      <c r="I11" s="90"/>
    </row>
    <row r="12" spans="1:10" s="43" customFormat="1" ht="34.5" customHeight="1">
      <c r="A12" s="525" t="s">
        <v>492</v>
      </c>
      <c r="B12" s="526" t="s">
        <v>15</v>
      </c>
      <c r="C12" s="526" t="s">
        <v>504</v>
      </c>
      <c r="D12" s="526" t="s">
        <v>94</v>
      </c>
      <c r="E12" s="527" t="s">
        <v>515</v>
      </c>
      <c r="F12" s="528"/>
      <c r="G12" s="528"/>
      <c r="H12" s="528"/>
      <c r="I12" s="528"/>
      <c r="J12" s="529"/>
    </row>
    <row r="13" spans="1:10" s="44" customFormat="1" ht="34.5" customHeight="1">
      <c r="A13" s="525"/>
      <c r="B13" s="526"/>
      <c r="C13" s="526"/>
      <c r="D13" s="527"/>
      <c r="E13" s="530" t="s">
        <v>740</v>
      </c>
      <c r="F13" s="531" t="s">
        <v>737</v>
      </c>
      <c r="G13" s="531" t="s">
        <v>738</v>
      </c>
      <c r="H13" s="531" t="s">
        <v>739</v>
      </c>
      <c r="I13" s="531" t="s">
        <v>740</v>
      </c>
      <c r="J13" s="531" t="s">
        <v>741</v>
      </c>
    </row>
    <row r="14" spans="1:10" s="44" customFormat="1" ht="15.75" customHeight="1">
      <c r="A14" s="532">
        <v>1</v>
      </c>
      <c r="B14" s="530">
        <v>2</v>
      </c>
      <c r="C14" s="532">
        <v>3</v>
      </c>
      <c r="D14" s="533">
        <v>4</v>
      </c>
      <c r="E14" s="534" t="s">
        <v>104</v>
      </c>
      <c r="F14" s="535" t="s">
        <v>105</v>
      </c>
      <c r="G14" s="534" t="s">
        <v>117</v>
      </c>
      <c r="H14" s="535" t="s">
        <v>118</v>
      </c>
      <c r="I14" s="534" t="s">
        <v>516</v>
      </c>
      <c r="J14" s="534" t="s">
        <v>742</v>
      </c>
    </row>
    <row r="15" spans="1:10" s="6" customFormat="1" ht="148.5" customHeight="1" thickBot="1">
      <c r="A15" s="536">
        <v>1</v>
      </c>
      <c r="B15" s="539" t="s">
        <v>743</v>
      </c>
      <c r="C15" s="539" t="s">
        <v>763</v>
      </c>
      <c r="D15" s="540" t="s">
        <v>744</v>
      </c>
      <c r="E15" s="537">
        <v>105.2</v>
      </c>
      <c r="F15" s="537">
        <v>104.4</v>
      </c>
      <c r="G15" s="537">
        <v>104.3</v>
      </c>
      <c r="H15" s="538">
        <v>105.1</v>
      </c>
      <c r="I15" s="537">
        <v>105.9</v>
      </c>
      <c r="J15" s="537">
        <v>105.9</v>
      </c>
    </row>
    <row r="16" spans="1:46" s="24" customFormat="1" ht="15.75" customHeight="1">
      <c r="A16" s="338" t="s">
        <v>807</v>
      </c>
      <c r="B16" s="338"/>
      <c r="C16" s="338"/>
      <c r="D16" s="311"/>
      <c r="E16" s="311"/>
      <c r="F16" s="311"/>
      <c r="G16" s="306"/>
      <c r="H16" s="306"/>
      <c r="I16" s="306"/>
      <c r="J16" s="30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row>
    <row r="17" spans="1:46" s="24" customFormat="1" ht="56.25" customHeight="1">
      <c r="A17" s="338"/>
      <c r="B17" s="338"/>
      <c r="C17" s="338"/>
      <c r="F17" s="316"/>
      <c r="G17" s="307"/>
      <c r="H17" s="307"/>
      <c r="I17" s="510" t="s">
        <v>823</v>
      </c>
      <c r="J17" s="510"/>
      <c r="L17" s="316"/>
      <c r="M17" s="316"/>
      <c r="N17" s="316"/>
      <c r="O17" s="316"/>
      <c r="P17" s="316"/>
      <c r="Q17" s="316"/>
      <c r="R17" s="486"/>
      <c r="S17" s="486"/>
      <c r="T17" s="316"/>
      <c r="U17" s="316"/>
      <c r="V17" s="316"/>
      <c r="Y17" s="316"/>
      <c r="Z17" s="316"/>
      <c r="AA17" s="316"/>
      <c r="AB17" s="316"/>
      <c r="AC17" s="316"/>
      <c r="AD17" s="316"/>
      <c r="AF17" s="316"/>
      <c r="AG17" s="316"/>
      <c r="AH17" s="316"/>
      <c r="AI17" s="316"/>
      <c r="AJ17" s="316"/>
      <c r="AK17" s="316"/>
      <c r="AL17" s="316"/>
      <c r="AM17" s="316"/>
      <c r="AN17" s="316"/>
      <c r="AO17" s="316"/>
      <c r="AP17" s="316"/>
      <c r="AQ17" s="316"/>
      <c r="AR17" s="316"/>
      <c r="AS17" s="316"/>
      <c r="AT17" s="316"/>
    </row>
    <row r="18" s="6" customFormat="1" ht="15">
      <c r="A18" s="8"/>
    </row>
    <row r="19" spans="1:11" s="6" customFormat="1" ht="51.75" customHeight="1">
      <c r="A19" s="8"/>
      <c r="I19" s="45"/>
      <c r="J19" s="59"/>
      <c r="K19" s="53"/>
    </row>
    <row r="20" spans="1:11" s="6" customFormat="1" ht="31.5" customHeight="1">
      <c r="A20" s="8"/>
      <c r="I20" s="45"/>
      <c r="J20" s="59"/>
      <c r="K20" s="54"/>
    </row>
    <row r="21" spans="1:11" s="6" customFormat="1" ht="49.5" customHeight="1">
      <c r="A21" s="8"/>
      <c r="I21" s="46"/>
      <c r="J21" s="46"/>
      <c r="K21" s="55"/>
    </row>
    <row r="22" spans="1:11" s="6" customFormat="1" ht="49.5" customHeight="1">
      <c r="A22" s="8"/>
      <c r="B22" s="47"/>
      <c r="C22" s="47"/>
      <c r="D22" s="47"/>
      <c r="E22" s="47"/>
      <c r="F22" s="47"/>
      <c r="G22" s="47"/>
      <c r="H22" s="47"/>
      <c r="I22" s="48"/>
      <c r="J22" s="60"/>
      <c r="K22" s="55"/>
    </row>
    <row r="23" spans="1:11" s="6" customFormat="1" ht="29.25" customHeight="1">
      <c r="A23" s="8"/>
      <c r="B23" s="49"/>
      <c r="C23" s="49"/>
      <c r="D23" s="49"/>
      <c r="E23" s="49"/>
      <c r="F23" s="49"/>
      <c r="G23" s="49"/>
      <c r="H23" s="49"/>
      <c r="I23" s="50"/>
      <c r="J23" s="60"/>
      <c r="K23" s="55"/>
    </row>
    <row r="24" spans="9:11" ht="15.75">
      <c r="I24" s="51"/>
      <c r="J24" s="60"/>
      <c r="K24" s="55"/>
    </row>
    <row r="25" spans="9:11" ht="15.75" customHeight="1">
      <c r="I25" s="51"/>
      <c r="J25" s="47"/>
      <c r="K25" s="55"/>
    </row>
    <row r="26" spans="9:11" ht="43.5" customHeight="1">
      <c r="I26" s="51"/>
      <c r="J26" s="47"/>
      <c r="K26" s="55"/>
    </row>
    <row r="27" spans="9:11" ht="15.75" customHeight="1">
      <c r="I27" s="51"/>
      <c r="J27" s="47"/>
      <c r="K27" s="55"/>
    </row>
    <row r="28" spans="9:11" ht="45" customHeight="1">
      <c r="I28" s="51"/>
      <c r="J28" s="47"/>
      <c r="K28" s="55"/>
    </row>
    <row r="29" spans="9:11" ht="46.5" customHeight="1">
      <c r="I29" s="51"/>
      <c r="J29" s="47"/>
      <c r="K29" s="55"/>
    </row>
    <row r="30" spans="9:11" ht="52.5" customHeight="1">
      <c r="I30" s="51"/>
      <c r="J30" s="47"/>
      <c r="K30" s="55"/>
    </row>
    <row r="31" spans="9:11" ht="30" customHeight="1">
      <c r="I31" s="51"/>
      <c r="J31" s="47"/>
      <c r="K31" s="55"/>
    </row>
    <row r="32" spans="9:11" ht="15.75" customHeight="1">
      <c r="I32" s="51"/>
      <c r="J32" s="47"/>
      <c r="K32" s="55"/>
    </row>
    <row r="33" spans="9:11" ht="15.75" customHeight="1">
      <c r="I33" s="51"/>
      <c r="J33" s="47"/>
      <c r="K33" s="55"/>
    </row>
    <row r="34" spans="9:11" ht="15.75" customHeight="1">
      <c r="I34" s="51"/>
      <c r="J34" s="47"/>
      <c r="K34" s="55"/>
    </row>
    <row r="35" spans="9:11" ht="15.75" customHeight="1">
      <c r="I35" s="51"/>
      <c r="J35" s="47"/>
      <c r="K35" s="55"/>
    </row>
    <row r="36" spans="9:11" ht="42.75" customHeight="1">
      <c r="I36" s="51"/>
      <c r="J36" s="47"/>
      <c r="K36" s="55"/>
    </row>
    <row r="37" spans="9:11" ht="43.5" customHeight="1">
      <c r="I37" s="51"/>
      <c r="J37" s="47"/>
      <c r="K37" s="55"/>
    </row>
    <row r="38" spans="9:11" ht="54" customHeight="1">
      <c r="I38" s="51"/>
      <c r="J38" s="47"/>
      <c r="K38" s="55"/>
    </row>
    <row r="39" spans="9:11" ht="15.75" customHeight="1">
      <c r="I39" s="51"/>
      <c r="J39" s="47"/>
      <c r="K39" s="55"/>
    </row>
    <row r="40" spans="9:11" ht="50.25" customHeight="1">
      <c r="I40" s="51"/>
      <c r="J40" s="47"/>
      <c r="K40" s="55"/>
    </row>
    <row r="41" spans="9:11" ht="34.5" customHeight="1">
      <c r="I41" s="51"/>
      <c r="J41" s="47"/>
      <c r="K41" s="55"/>
    </row>
    <row r="42" spans="9:11" ht="15.75" customHeight="1">
      <c r="I42" s="51"/>
      <c r="J42" s="47"/>
      <c r="K42" s="55"/>
    </row>
    <row r="43" spans="9:11" ht="15.75" customHeight="1">
      <c r="I43" s="51"/>
      <c r="J43" s="60"/>
      <c r="K43" s="55"/>
    </row>
    <row r="44" spans="9:11" ht="35.25" customHeight="1">
      <c r="I44" s="51"/>
      <c r="J44" s="60"/>
      <c r="K44" s="55"/>
    </row>
    <row r="45" spans="9:11" ht="45" customHeight="1">
      <c r="I45" s="51"/>
      <c r="J45" s="60"/>
      <c r="K45" s="55"/>
    </row>
    <row r="46" spans="9:11" ht="78.75" customHeight="1">
      <c r="I46" s="51"/>
      <c r="J46" s="60"/>
      <c r="K46" s="55"/>
    </row>
    <row r="47" spans="9:11" ht="45.75" customHeight="1">
      <c r="I47" s="51"/>
      <c r="J47" s="60"/>
      <c r="K47" s="55"/>
    </row>
    <row r="48" s="6" customFormat="1" ht="102" customHeight="1">
      <c r="A48" s="8"/>
    </row>
    <row r="49" s="6" customFormat="1" ht="54.75" customHeight="1">
      <c r="A49" s="8"/>
    </row>
    <row r="50" s="6" customFormat="1" ht="15">
      <c r="A50" s="8"/>
    </row>
    <row r="51" s="6" customFormat="1" ht="15">
      <c r="A51" s="8"/>
    </row>
    <row r="52" spans="9:11" ht="38.25" customHeight="1">
      <c r="I52" s="51"/>
      <c r="J52" s="60"/>
      <c r="K52" s="55"/>
    </row>
    <row r="53" spans="9:11" ht="15.75" customHeight="1">
      <c r="I53" s="51"/>
      <c r="J53" s="60"/>
      <c r="K53" s="55"/>
    </row>
    <row r="54" spans="9:11" ht="15.75" customHeight="1">
      <c r="I54" s="51"/>
      <c r="J54" s="60"/>
      <c r="K54" s="55"/>
    </row>
    <row r="55" spans="9:11" ht="15.75" customHeight="1">
      <c r="I55" s="51"/>
      <c r="J55" s="60"/>
      <c r="K55" s="55"/>
    </row>
    <row r="56" spans="9:11" ht="102" customHeight="1">
      <c r="I56" s="51"/>
      <c r="J56" s="60"/>
      <c r="K56" s="55"/>
    </row>
    <row r="57" spans="9:11" ht="57.75" customHeight="1">
      <c r="I57" s="51"/>
      <c r="J57" s="60"/>
      <c r="K57" s="55"/>
    </row>
    <row r="58" spans="9:11" ht="48" customHeight="1">
      <c r="I58" s="51"/>
      <c r="J58" s="60"/>
      <c r="K58" s="55"/>
    </row>
    <row r="59" spans="9:11" ht="15.75" customHeight="1">
      <c r="I59" s="51"/>
      <c r="J59" s="60"/>
      <c r="K59" s="55"/>
    </row>
    <row r="60" spans="9:11" ht="30.75" customHeight="1">
      <c r="I60" s="51"/>
      <c r="J60" s="60"/>
      <c r="K60" s="55"/>
    </row>
    <row r="61" spans="9:11" ht="15.75" customHeight="1">
      <c r="I61" s="51"/>
      <c r="J61" s="60"/>
      <c r="K61" s="55"/>
    </row>
    <row r="62" spans="9:11" ht="15.75" customHeight="1">
      <c r="I62" s="51"/>
      <c r="J62" s="60"/>
      <c r="K62" s="55"/>
    </row>
    <row r="63" spans="9:11" ht="15.75" customHeight="1">
      <c r="I63" s="51"/>
      <c r="J63" s="60"/>
      <c r="K63" s="55"/>
    </row>
    <row r="64" spans="9:11" ht="15.75" customHeight="1">
      <c r="I64" s="51"/>
      <c r="J64" s="60"/>
      <c r="K64" s="55"/>
    </row>
    <row r="65" spans="9:11" ht="15.75" customHeight="1">
      <c r="I65" s="51"/>
      <c r="J65" s="60"/>
      <c r="K65" s="55"/>
    </row>
    <row r="66" spans="9:11" ht="15.75" customHeight="1">
      <c r="I66" s="51"/>
      <c r="J66" s="60"/>
      <c r="K66" s="55"/>
    </row>
    <row r="67" spans="9:11" ht="15.75" customHeight="1">
      <c r="I67" s="51"/>
      <c r="J67" s="60"/>
      <c r="K67" s="55"/>
    </row>
    <row r="68" spans="9:11" ht="15.75" customHeight="1">
      <c r="I68" s="51"/>
      <c r="J68" s="60"/>
      <c r="K68" s="55"/>
    </row>
    <row r="69" spans="9:11" ht="15.75" customHeight="1">
      <c r="I69" s="51"/>
      <c r="J69" s="60"/>
      <c r="K69" s="55"/>
    </row>
    <row r="70" spans="9:11" ht="15.75" customHeight="1">
      <c r="I70" s="51"/>
      <c r="J70" s="60"/>
      <c r="K70" s="55"/>
    </row>
    <row r="71" spans="9:11" ht="15.75" customHeight="1">
      <c r="I71" s="51"/>
      <c r="J71" s="60"/>
      <c r="K71" s="55"/>
    </row>
    <row r="72" s="6" customFormat="1" ht="15.75" customHeight="1">
      <c r="A72" s="8"/>
    </row>
    <row r="73" spans="9:11" ht="15.75">
      <c r="I73" s="51"/>
      <c r="J73" s="60"/>
      <c r="K73" s="55"/>
    </row>
    <row r="74" spans="9:11" ht="45" customHeight="1">
      <c r="I74" s="52"/>
      <c r="J74" s="61"/>
      <c r="K74" s="56"/>
    </row>
    <row r="75" spans="2:11" ht="15">
      <c r="B75" s="15"/>
      <c r="C75" s="15"/>
      <c r="D75" s="15"/>
      <c r="E75" s="15"/>
      <c r="F75" s="15"/>
      <c r="G75" s="15"/>
      <c r="H75" s="15"/>
      <c r="I75" s="52"/>
      <c r="J75" s="61"/>
      <c r="K75" s="56"/>
    </row>
    <row r="76" spans="2:11" s="204" customFormat="1" ht="19.5" customHeight="1">
      <c r="B76" s="93"/>
      <c r="C76" s="93"/>
      <c r="D76" s="93"/>
      <c r="E76" s="93"/>
      <c r="F76" s="93"/>
      <c r="G76" s="93"/>
      <c r="H76" s="93"/>
      <c r="I76" s="93"/>
      <c r="J76" s="93"/>
      <c r="K76" s="93"/>
    </row>
    <row r="81" s="204" customFormat="1" ht="15"/>
  </sheetData>
  <sheetProtection/>
  <mergeCells count="13">
    <mergeCell ref="A16:C17"/>
    <mergeCell ref="I17:J17"/>
    <mergeCell ref="R17:S17"/>
    <mergeCell ref="A8:J8"/>
    <mergeCell ref="A5:J5"/>
    <mergeCell ref="A7:J7"/>
    <mergeCell ref="A9:J9"/>
    <mergeCell ref="C12:C13"/>
    <mergeCell ref="D12:D13"/>
    <mergeCell ref="B12:B13"/>
    <mergeCell ref="A12:A13"/>
    <mergeCell ref="E12:J12"/>
    <mergeCell ref="A10:J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BW67"/>
  <sheetViews>
    <sheetView zoomScale="61" zoomScaleNormal="61" zoomScaleSheetLayoutView="55" zoomScalePageLayoutView="0" workbookViewId="0" topLeftCell="A1">
      <selection activeCell="BW1" sqref="A1:BW61"/>
    </sheetView>
  </sheetViews>
  <sheetFormatPr defaultColWidth="9.00390625" defaultRowHeight="15.75" outlineLevelCol="1"/>
  <cols>
    <col min="1" max="1" width="10.625" style="1" customWidth="1"/>
    <col min="2" max="2" width="32.875" style="1" customWidth="1"/>
    <col min="3" max="3" width="15.125" style="1" customWidth="1"/>
    <col min="4" max="4" width="8.75390625" style="1" customWidth="1"/>
    <col min="5" max="5" width="8.25390625" style="1" customWidth="1"/>
    <col min="6" max="6" width="6.00390625" style="1" customWidth="1"/>
    <col min="7" max="8" width="7.625" style="1" customWidth="1"/>
    <col min="9" max="9" width="11.75390625" style="1" customWidth="1"/>
    <col min="10" max="10" width="7.625" style="1" customWidth="1"/>
    <col min="11" max="11" width="6.75390625" style="1" customWidth="1"/>
    <col min="12" max="12" width="12.125" style="1" customWidth="1"/>
    <col min="13" max="13" width="8.50390625" style="2" customWidth="1"/>
    <col min="14" max="14" width="9.25390625" style="2" customWidth="1"/>
    <col min="15" max="15" width="16.75390625" style="2" customWidth="1"/>
    <col min="16" max="16" width="17.75390625" style="2" customWidth="1"/>
    <col min="17" max="17" width="18.125" style="2" customWidth="1"/>
    <col min="18" max="18" width="16.75390625" style="2" customWidth="1"/>
    <col min="19" max="19" width="19.375" style="2" customWidth="1"/>
    <col min="20" max="20" width="10.125" style="2" customWidth="1"/>
    <col min="21" max="21" width="9.625" style="2" customWidth="1"/>
    <col min="22" max="22" width="8.75390625" style="2" customWidth="1"/>
    <col min="23" max="23" width="8.625" style="2" customWidth="1"/>
    <col min="24" max="24" width="8.875" style="2" customWidth="1"/>
    <col min="25" max="25" width="7.625" style="2" hidden="1" customWidth="1" outlineLevel="1"/>
    <col min="26" max="26" width="5.875" style="2" hidden="1" customWidth="1" outlineLevel="1"/>
    <col min="27" max="27" width="8.00390625" style="2" hidden="1" customWidth="1" outlineLevel="1"/>
    <col min="28" max="28" width="10.875" style="2" hidden="1" customWidth="1" outlineLevel="1"/>
    <col min="29" max="29" width="6.125" style="2" hidden="1" customWidth="1" outlineLevel="1"/>
    <col min="30" max="30" width="7.00390625" style="2" hidden="1" customWidth="1" outlineLevel="1"/>
    <col min="31" max="31" width="5.875" style="2" hidden="1" customWidth="1" outlineLevel="1"/>
    <col min="32" max="32" width="10.375" style="2" hidden="1" customWidth="1" outlineLevel="1"/>
    <col min="33" max="33" width="11.75390625" style="2" hidden="1" customWidth="1" outlineLevel="1"/>
    <col min="34" max="34" width="7.00390625" style="2" hidden="1" customWidth="1" outlineLevel="1"/>
    <col min="35" max="35" width="7.875" style="2" hidden="1" customWidth="1" outlineLevel="1"/>
    <col min="36" max="36" width="6.50390625" style="2" hidden="1" customWidth="1" outlineLevel="1"/>
    <col min="37" max="37" width="8.875" style="2" hidden="1" customWidth="1" outlineLevel="1"/>
    <col min="38" max="38" width="10.75390625" style="2" hidden="1" customWidth="1" outlineLevel="1"/>
    <col min="39" max="39" width="6.00390625" style="1" hidden="1" customWidth="1" outlineLevel="1"/>
    <col min="40" max="40" width="8.375" style="1" hidden="1" customWidth="1" outlineLevel="1"/>
    <col min="41" max="41" width="5.625" style="1" hidden="1" customWidth="1" outlineLevel="1"/>
    <col min="42" max="42" width="8.625" style="1" hidden="1" customWidth="1" outlineLevel="1"/>
    <col min="43" max="43" width="10.25390625" style="1" hidden="1" customWidth="1" outlineLevel="1"/>
    <col min="44" max="44" width="6.75390625" style="1" hidden="1" customWidth="1" outlineLevel="1"/>
    <col min="45" max="45" width="9.00390625" style="1" hidden="1" customWidth="1" outlineLevel="1"/>
    <col min="46" max="46" width="6.125" style="1" hidden="1" customWidth="1" outlineLevel="1"/>
    <col min="47" max="47" width="8.875" style="1" hidden="1" customWidth="1" outlineLevel="1"/>
    <col min="48" max="48" width="10.375" style="1" hidden="1" customWidth="1" outlineLevel="1"/>
    <col min="49" max="49" width="7.875" style="1" hidden="1" customWidth="1" outlineLevel="1"/>
    <col min="50" max="51" width="7.25390625" style="1" hidden="1" customWidth="1" outlineLevel="1"/>
    <col min="52" max="52" width="9.25390625" style="1" hidden="1" customWidth="1" outlineLevel="1"/>
    <col min="53" max="53" width="9.75390625" style="1" hidden="1" customWidth="1" outlineLevel="1"/>
    <col min="54" max="56" width="7.25390625" style="1" hidden="1" customWidth="1" outlineLevel="1"/>
    <col min="57" max="57" width="8.75390625" style="1" hidden="1" customWidth="1" outlineLevel="1"/>
    <col min="58" max="58" width="9.75390625" style="1" hidden="1" customWidth="1" outlineLevel="1"/>
    <col min="59" max="61" width="7.25390625" style="1" hidden="1" customWidth="1" outlineLevel="1"/>
    <col min="62" max="62" width="8.625" style="1" hidden="1" customWidth="1" outlineLevel="1"/>
    <col min="63" max="63" width="10.25390625" style="1" hidden="1" customWidth="1" outlineLevel="1"/>
    <col min="64" max="64" width="7.25390625" style="1" hidden="1" customWidth="1" outlineLevel="1"/>
    <col min="65" max="65" width="8.25390625" style="1" hidden="1" customWidth="1" outlineLevel="1"/>
    <col min="66" max="66" width="6.125" style="1" hidden="1" customWidth="1" outlineLevel="1"/>
    <col min="67" max="67" width="9.50390625" style="1" hidden="1" customWidth="1" outlineLevel="1"/>
    <col min="68" max="68" width="11.25390625" style="1" hidden="1" customWidth="1" outlineLevel="1"/>
    <col min="69" max="69" width="7.375" style="1" hidden="1" customWidth="1" outlineLevel="1"/>
    <col min="70" max="70" width="0" style="1" hidden="1" customWidth="1" outlineLevel="1"/>
    <col min="71" max="71" width="5.875" style="1" hidden="1" customWidth="1" outlineLevel="1"/>
    <col min="72" max="72" width="9.375" style="1" hidden="1" customWidth="1" outlineLevel="1"/>
    <col min="73" max="73" width="10.375" style="1" hidden="1" customWidth="1" outlineLevel="1"/>
    <col min="74" max="74" width="7.125" style="1" hidden="1" customWidth="1" outlineLevel="1"/>
    <col min="75" max="75" width="19.375" style="1" customWidth="1" collapsed="1"/>
    <col min="76" max="16384" width="9.00390625" style="1" customWidth="1"/>
  </cols>
  <sheetData>
    <row r="1" spans="1:75" ht="15.75">
      <c r="A1" s="2"/>
      <c r="B1" s="2"/>
      <c r="C1" s="2"/>
      <c r="D1" s="2"/>
      <c r="E1" s="2"/>
      <c r="F1" s="2"/>
      <c r="G1" s="2"/>
      <c r="H1" s="2"/>
      <c r="I1" s="2"/>
      <c r="J1" s="2"/>
      <c r="K1" s="2"/>
      <c r="L1" s="2"/>
      <c r="AH1" s="178" t="s">
        <v>250</v>
      </c>
      <c r="AM1" s="2"/>
      <c r="AN1" s="2"/>
      <c r="AO1" s="2"/>
      <c r="BW1" s="178" t="s">
        <v>250</v>
      </c>
    </row>
    <row r="2" spans="1:75" ht="15.75">
      <c r="A2" s="2"/>
      <c r="B2" s="2"/>
      <c r="C2" s="2"/>
      <c r="D2" s="2"/>
      <c r="E2" s="2"/>
      <c r="F2" s="2"/>
      <c r="G2" s="2"/>
      <c r="H2" s="2"/>
      <c r="I2" s="2"/>
      <c r="J2" s="2"/>
      <c r="K2" s="2"/>
      <c r="L2" s="2"/>
      <c r="AH2" s="179" t="s">
        <v>1</v>
      </c>
      <c r="AM2" s="2"/>
      <c r="AN2" s="2"/>
      <c r="AO2" s="2"/>
      <c r="BW2" s="179" t="s">
        <v>1</v>
      </c>
    </row>
    <row r="3" spans="1:75" ht="15.75">
      <c r="A3" s="2"/>
      <c r="B3" s="2"/>
      <c r="C3" s="2"/>
      <c r="D3" s="2"/>
      <c r="E3" s="2"/>
      <c r="F3" s="2"/>
      <c r="G3" s="2"/>
      <c r="H3" s="2"/>
      <c r="I3" s="2"/>
      <c r="J3" s="2"/>
      <c r="K3" s="2"/>
      <c r="L3" s="2"/>
      <c r="AH3" s="179" t="s">
        <v>249</v>
      </c>
      <c r="AM3" s="2"/>
      <c r="AN3" s="2"/>
      <c r="AO3" s="2"/>
      <c r="BW3" s="179" t="s">
        <v>780</v>
      </c>
    </row>
    <row r="4" spans="1:75" ht="18.75">
      <c r="A4" s="341" t="s">
        <v>374</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c r="BU4" s="341"/>
      <c r="BV4" s="341"/>
      <c r="BW4" s="341"/>
    </row>
    <row r="5" spans="1:75" ht="18.75">
      <c r="A5" s="343"/>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row>
    <row r="6" spans="1:75" ht="18.75">
      <c r="A6" s="344" t="s">
        <v>668</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row>
    <row r="7" spans="1:75" ht="18.75" customHeight="1">
      <c r="A7" s="345" t="s">
        <v>295</v>
      </c>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row>
    <row r="8" spans="1:75" ht="18.7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M8" s="2"/>
      <c r="AN8" s="2"/>
      <c r="AO8" s="2"/>
      <c r="BW8" s="179"/>
    </row>
    <row r="9" spans="1:75" ht="18.75">
      <c r="A9" s="343" t="s">
        <v>751</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row>
    <row r="10" spans="1:75" ht="18.75">
      <c r="A10" s="341"/>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row>
    <row r="11" spans="1:75" ht="18.75">
      <c r="A11" s="342" t="s">
        <v>155</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row>
    <row r="12" spans="1:75" ht="15.75">
      <c r="A12" s="336" t="s">
        <v>483</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c r="BA12" s="336"/>
      <c r="BB12" s="336"/>
      <c r="BC12" s="336"/>
      <c r="BD12" s="336"/>
      <c r="BE12" s="336"/>
      <c r="BF12" s="336"/>
      <c r="BG12" s="336"/>
      <c r="BH12" s="336"/>
      <c r="BI12" s="336"/>
      <c r="BJ12" s="336"/>
      <c r="BK12" s="336"/>
      <c r="BL12" s="336"/>
      <c r="BM12" s="336"/>
      <c r="BN12" s="336"/>
      <c r="BO12" s="336"/>
      <c r="BP12" s="336"/>
      <c r="BQ12" s="336"/>
      <c r="BR12" s="336"/>
      <c r="BS12" s="336"/>
      <c r="BT12" s="336"/>
      <c r="BU12" s="336"/>
      <c r="BV12" s="336"/>
      <c r="BW12" s="336"/>
    </row>
    <row r="13" spans="1:74" ht="15.75">
      <c r="A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V13" s="3"/>
    </row>
    <row r="14" spans="1:75" ht="63.75" customHeight="1">
      <c r="A14" s="340" t="s">
        <v>164</v>
      </c>
      <c r="B14" s="340" t="s">
        <v>31</v>
      </c>
      <c r="C14" s="340" t="s">
        <v>511</v>
      </c>
      <c r="D14" s="340" t="s">
        <v>161</v>
      </c>
      <c r="E14" s="340" t="s">
        <v>169</v>
      </c>
      <c r="F14" s="340" t="s">
        <v>171</v>
      </c>
      <c r="G14" s="340"/>
      <c r="H14" s="340" t="s">
        <v>18</v>
      </c>
      <c r="I14" s="340"/>
      <c r="J14" s="340"/>
      <c r="K14" s="340"/>
      <c r="L14" s="340"/>
      <c r="M14" s="340"/>
      <c r="N14" s="340" t="s">
        <v>324</v>
      </c>
      <c r="O14" s="340" t="s">
        <v>493</v>
      </c>
      <c r="P14" s="340" t="s">
        <v>517</v>
      </c>
      <c r="Q14" s="340"/>
      <c r="R14" s="340"/>
      <c r="S14" s="340"/>
      <c r="T14" s="340" t="s">
        <v>43</v>
      </c>
      <c r="U14" s="340"/>
      <c r="V14" s="340" t="s">
        <v>42</v>
      </c>
      <c r="W14" s="340"/>
      <c r="X14" s="340"/>
      <c r="Y14" s="340" t="s">
        <v>399</v>
      </c>
      <c r="Z14" s="340"/>
      <c r="AA14" s="340"/>
      <c r="AB14" s="340"/>
      <c r="AC14" s="340"/>
      <c r="AD14" s="340"/>
      <c r="AE14" s="340"/>
      <c r="AF14" s="340"/>
      <c r="AG14" s="340"/>
      <c r="AH14" s="340"/>
      <c r="AI14" s="340" t="s">
        <v>40</v>
      </c>
      <c r="AJ14" s="340"/>
      <c r="AK14" s="340"/>
      <c r="AL14" s="340"/>
      <c r="AM14" s="340"/>
      <c r="AN14" s="340"/>
      <c r="AO14" s="340"/>
      <c r="AP14" s="340"/>
      <c r="AQ14" s="340"/>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6" t="s">
        <v>160</v>
      </c>
    </row>
    <row r="15" spans="1:75" ht="85.5" customHeight="1">
      <c r="A15" s="340"/>
      <c r="B15" s="340"/>
      <c r="C15" s="340"/>
      <c r="D15" s="340"/>
      <c r="E15" s="340"/>
      <c r="F15" s="340"/>
      <c r="G15" s="340"/>
      <c r="H15" s="340" t="s">
        <v>19</v>
      </c>
      <c r="I15" s="340"/>
      <c r="J15" s="340"/>
      <c r="K15" s="340" t="s">
        <v>159</v>
      </c>
      <c r="L15" s="340"/>
      <c r="M15" s="340"/>
      <c r="N15" s="340"/>
      <c r="O15" s="340"/>
      <c r="P15" s="340" t="s">
        <v>19</v>
      </c>
      <c r="Q15" s="340"/>
      <c r="R15" s="340" t="s">
        <v>159</v>
      </c>
      <c r="S15" s="340"/>
      <c r="T15" s="340"/>
      <c r="U15" s="340"/>
      <c r="V15" s="340"/>
      <c r="W15" s="340"/>
      <c r="X15" s="340"/>
      <c r="Y15" s="340" t="s">
        <v>158</v>
      </c>
      <c r="Z15" s="340"/>
      <c r="AA15" s="340"/>
      <c r="AB15" s="340"/>
      <c r="AC15" s="340"/>
      <c r="AD15" s="340" t="s">
        <v>494</v>
      </c>
      <c r="AE15" s="340"/>
      <c r="AF15" s="340"/>
      <c r="AG15" s="340"/>
      <c r="AH15" s="340"/>
      <c r="AI15" s="340" t="s">
        <v>495</v>
      </c>
      <c r="AJ15" s="340"/>
      <c r="AK15" s="340"/>
      <c r="AL15" s="340"/>
      <c r="AM15" s="340"/>
      <c r="AN15" s="340" t="s">
        <v>496</v>
      </c>
      <c r="AO15" s="340"/>
      <c r="AP15" s="340"/>
      <c r="AQ15" s="340"/>
      <c r="AR15" s="340"/>
      <c r="AS15" s="340" t="s">
        <v>497</v>
      </c>
      <c r="AT15" s="340"/>
      <c r="AU15" s="340"/>
      <c r="AV15" s="340"/>
      <c r="AW15" s="340"/>
      <c r="AX15" s="340" t="s">
        <v>498</v>
      </c>
      <c r="AY15" s="340"/>
      <c r="AZ15" s="340"/>
      <c r="BA15" s="340"/>
      <c r="BB15" s="340"/>
      <c r="BC15" s="340" t="s">
        <v>499</v>
      </c>
      <c r="BD15" s="340"/>
      <c r="BE15" s="340"/>
      <c r="BF15" s="340"/>
      <c r="BG15" s="340"/>
      <c r="BH15" s="340" t="s">
        <v>500</v>
      </c>
      <c r="BI15" s="340"/>
      <c r="BJ15" s="340"/>
      <c r="BK15" s="340"/>
      <c r="BL15" s="340"/>
      <c r="BM15" s="340" t="s">
        <v>41</v>
      </c>
      <c r="BN15" s="340"/>
      <c r="BO15" s="340"/>
      <c r="BP15" s="340"/>
      <c r="BQ15" s="340"/>
      <c r="BR15" s="340" t="s">
        <v>394</v>
      </c>
      <c r="BS15" s="340"/>
      <c r="BT15" s="340"/>
      <c r="BU15" s="340"/>
      <c r="BV15" s="340"/>
      <c r="BW15" s="346"/>
    </row>
    <row r="16" spans="1:75" ht="203.25" customHeight="1">
      <c r="A16" s="340"/>
      <c r="B16" s="340"/>
      <c r="C16" s="340"/>
      <c r="D16" s="340"/>
      <c r="E16" s="340"/>
      <c r="F16" s="102" t="s">
        <v>389</v>
      </c>
      <c r="G16" s="183" t="s">
        <v>159</v>
      </c>
      <c r="H16" s="102" t="s">
        <v>480</v>
      </c>
      <c r="I16" s="102" t="s">
        <v>12</v>
      </c>
      <c r="J16" s="102" t="s">
        <v>11</v>
      </c>
      <c r="K16" s="102" t="s">
        <v>480</v>
      </c>
      <c r="L16" s="102" t="s">
        <v>12</v>
      </c>
      <c r="M16" s="102" t="s">
        <v>11</v>
      </c>
      <c r="N16" s="340"/>
      <c r="O16" s="340"/>
      <c r="P16" s="102" t="s">
        <v>518</v>
      </c>
      <c r="Q16" s="102" t="s">
        <v>651</v>
      </c>
      <c r="R16" s="102" t="s">
        <v>518</v>
      </c>
      <c r="S16" s="102" t="s">
        <v>651</v>
      </c>
      <c r="T16" s="102" t="s">
        <v>19</v>
      </c>
      <c r="U16" s="102" t="s">
        <v>159</v>
      </c>
      <c r="V16" s="102" t="s">
        <v>390</v>
      </c>
      <c r="W16" s="102" t="s">
        <v>487</v>
      </c>
      <c r="X16" s="102" t="s">
        <v>395</v>
      </c>
      <c r="Y16" s="102" t="s">
        <v>28</v>
      </c>
      <c r="Z16" s="102" t="s">
        <v>25</v>
      </c>
      <c r="AA16" s="102" t="s">
        <v>512</v>
      </c>
      <c r="AB16" s="102" t="s">
        <v>509</v>
      </c>
      <c r="AC16" s="102" t="s">
        <v>27</v>
      </c>
      <c r="AD16" s="102" t="s">
        <v>28</v>
      </c>
      <c r="AE16" s="102" t="s">
        <v>25</v>
      </c>
      <c r="AF16" s="102" t="s">
        <v>512</v>
      </c>
      <c r="AG16" s="102" t="s">
        <v>509</v>
      </c>
      <c r="AH16" s="102" t="s">
        <v>27</v>
      </c>
      <c r="AI16" s="102" t="s">
        <v>28</v>
      </c>
      <c r="AJ16" s="102" t="s">
        <v>25</v>
      </c>
      <c r="AK16" s="102" t="s">
        <v>512</v>
      </c>
      <c r="AL16" s="102" t="s">
        <v>509</v>
      </c>
      <c r="AM16" s="102" t="s">
        <v>27</v>
      </c>
      <c r="AN16" s="102" t="s">
        <v>28</v>
      </c>
      <c r="AO16" s="102" t="s">
        <v>25</v>
      </c>
      <c r="AP16" s="102" t="s">
        <v>512</v>
      </c>
      <c r="AQ16" s="102" t="s">
        <v>509</v>
      </c>
      <c r="AR16" s="102" t="s">
        <v>27</v>
      </c>
      <c r="AS16" s="102" t="s">
        <v>28</v>
      </c>
      <c r="AT16" s="102" t="s">
        <v>25</v>
      </c>
      <c r="AU16" s="102" t="s">
        <v>512</v>
      </c>
      <c r="AV16" s="102" t="s">
        <v>509</v>
      </c>
      <c r="AW16" s="102" t="s">
        <v>27</v>
      </c>
      <c r="AX16" s="102" t="s">
        <v>28</v>
      </c>
      <c r="AY16" s="102" t="s">
        <v>25</v>
      </c>
      <c r="AZ16" s="102" t="s">
        <v>512</v>
      </c>
      <c r="BA16" s="102" t="s">
        <v>509</v>
      </c>
      <c r="BB16" s="102" t="s">
        <v>27</v>
      </c>
      <c r="BC16" s="102" t="s">
        <v>28</v>
      </c>
      <c r="BD16" s="102" t="s">
        <v>25</v>
      </c>
      <c r="BE16" s="102" t="s">
        <v>512</v>
      </c>
      <c r="BF16" s="102" t="s">
        <v>509</v>
      </c>
      <c r="BG16" s="102" t="s">
        <v>27</v>
      </c>
      <c r="BH16" s="102" t="s">
        <v>28</v>
      </c>
      <c r="BI16" s="102" t="s">
        <v>25</v>
      </c>
      <c r="BJ16" s="102" t="s">
        <v>512</v>
      </c>
      <c r="BK16" s="102" t="s">
        <v>509</v>
      </c>
      <c r="BL16" s="102" t="s">
        <v>27</v>
      </c>
      <c r="BM16" s="102" t="s">
        <v>28</v>
      </c>
      <c r="BN16" s="102" t="s">
        <v>25</v>
      </c>
      <c r="BO16" s="102" t="s">
        <v>512</v>
      </c>
      <c r="BP16" s="102" t="s">
        <v>509</v>
      </c>
      <c r="BQ16" s="102" t="s">
        <v>27</v>
      </c>
      <c r="BR16" s="102" t="s">
        <v>28</v>
      </c>
      <c r="BS16" s="102" t="s">
        <v>25</v>
      </c>
      <c r="BT16" s="102" t="s">
        <v>512</v>
      </c>
      <c r="BU16" s="102" t="s">
        <v>509</v>
      </c>
      <c r="BV16" s="102" t="s">
        <v>27</v>
      </c>
      <c r="BW16" s="346"/>
    </row>
    <row r="17" spans="1:75" ht="19.5" customHeight="1">
      <c r="A17" s="102">
        <v>1</v>
      </c>
      <c r="B17" s="102">
        <v>2</v>
      </c>
      <c r="C17" s="102">
        <v>3</v>
      </c>
      <c r="D17" s="102">
        <v>4</v>
      </c>
      <c r="E17" s="102">
        <v>5</v>
      </c>
      <c r="F17" s="102">
        <v>6</v>
      </c>
      <c r="G17" s="102">
        <v>7</v>
      </c>
      <c r="H17" s="102">
        <v>8</v>
      </c>
      <c r="I17" s="102">
        <v>9</v>
      </c>
      <c r="J17" s="102">
        <v>10</v>
      </c>
      <c r="K17" s="102">
        <v>11</v>
      </c>
      <c r="L17" s="102">
        <v>12</v>
      </c>
      <c r="M17" s="102">
        <v>13</v>
      </c>
      <c r="N17" s="102">
        <v>14</v>
      </c>
      <c r="O17" s="102">
        <v>15</v>
      </c>
      <c r="P17" s="114" t="s">
        <v>639</v>
      </c>
      <c r="Q17" s="114" t="s">
        <v>640</v>
      </c>
      <c r="R17" s="114" t="s">
        <v>641</v>
      </c>
      <c r="S17" s="114" t="s">
        <v>642</v>
      </c>
      <c r="T17" s="102">
        <v>17</v>
      </c>
      <c r="U17" s="102">
        <v>18</v>
      </c>
      <c r="V17" s="102">
        <v>19</v>
      </c>
      <c r="W17" s="102">
        <v>20</v>
      </c>
      <c r="X17" s="102">
        <v>21</v>
      </c>
      <c r="Y17" s="102">
        <v>22</v>
      </c>
      <c r="Z17" s="102">
        <v>23</v>
      </c>
      <c r="AA17" s="102">
        <v>24</v>
      </c>
      <c r="AB17" s="102">
        <v>25</v>
      </c>
      <c r="AC17" s="102">
        <v>26</v>
      </c>
      <c r="AD17" s="102">
        <v>27</v>
      </c>
      <c r="AE17" s="102">
        <v>28</v>
      </c>
      <c r="AF17" s="102">
        <v>29</v>
      </c>
      <c r="AG17" s="102">
        <v>30</v>
      </c>
      <c r="AH17" s="102">
        <v>31</v>
      </c>
      <c r="AI17" s="114" t="s">
        <v>406</v>
      </c>
      <c r="AJ17" s="114" t="s">
        <v>407</v>
      </c>
      <c r="AK17" s="114" t="s">
        <v>408</v>
      </c>
      <c r="AL17" s="114" t="s">
        <v>409</v>
      </c>
      <c r="AM17" s="114" t="s">
        <v>410</v>
      </c>
      <c r="AN17" s="114" t="s">
        <v>411</v>
      </c>
      <c r="AO17" s="114" t="s">
        <v>412</v>
      </c>
      <c r="AP17" s="114" t="s">
        <v>413</v>
      </c>
      <c r="AQ17" s="114" t="s">
        <v>414</v>
      </c>
      <c r="AR17" s="114" t="s">
        <v>415</v>
      </c>
      <c r="AS17" s="114" t="s">
        <v>416</v>
      </c>
      <c r="AT17" s="114" t="s">
        <v>417</v>
      </c>
      <c r="AU17" s="114" t="s">
        <v>418</v>
      </c>
      <c r="AV17" s="114" t="s">
        <v>419</v>
      </c>
      <c r="AW17" s="114" t="s">
        <v>420</v>
      </c>
      <c r="AX17" s="114" t="s">
        <v>421</v>
      </c>
      <c r="AY17" s="114" t="s">
        <v>422</v>
      </c>
      <c r="AZ17" s="114" t="s">
        <v>423</v>
      </c>
      <c r="BA17" s="114" t="s">
        <v>424</v>
      </c>
      <c r="BB17" s="114" t="s">
        <v>425</v>
      </c>
      <c r="BC17" s="114" t="s">
        <v>426</v>
      </c>
      <c r="BD17" s="114" t="s">
        <v>427</v>
      </c>
      <c r="BE17" s="114" t="s">
        <v>428</v>
      </c>
      <c r="BF17" s="114" t="s">
        <v>429</v>
      </c>
      <c r="BG17" s="114" t="s">
        <v>430</v>
      </c>
      <c r="BH17" s="114" t="s">
        <v>431</v>
      </c>
      <c r="BI17" s="114" t="s">
        <v>432</v>
      </c>
      <c r="BJ17" s="114" t="s">
        <v>433</v>
      </c>
      <c r="BK17" s="114" t="s">
        <v>434</v>
      </c>
      <c r="BL17" s="114" t="s">
        <v>435</v>
      </c>
      <c r="BM17" s="102">
        <v>33</v>
      </c>
      <c r="BN17" s="102">
        <v>34</v>
      </c>
      <c r="BO17" s="102">
        <v>35</v>
      </c>
      <c r="BP17" s="102">
        <v>36</v>
      </c>
      <c r="BQ17" s="102">
        <v>37</v>
      </c>
      <c r="BR17" s="102">
        <v>38</v>
      </c>
      <c r="BS17" s="102">
        <v>39</v>
      </c>
      <c r="BT17" s="102">
        <v>40</v>
      </c>
      <c r="BU17" s="102">
        <v>41</v>
      </c>
      <c r="BV17" s="102">
        <v>42</v>
      </c>
      <c r="BW17" s="102">
        <v>43</v>
      </c>
    </row>
    <row r="18" spans="1:75" ht="15.75">
      <c r="A18" s="38"/>
      <c r="B18" s="17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20"/>
      <c r="BS18" s="20"/>
      <c r="BT18" s="20"/>
      <c r="BU18" s="20"/>
      <c r="BV18" s="20"/>
      <c r="BW18" s="20"/>
    </row>
    <row r="19" spans="1:75" ht="15.75">
      <c r="A19" s="155"/>
      <c r="B19" s="154" t="s">
        <v>672</v>
      </c>
      <c r="C19" s="195"/>
      <c r="D19" s="195"/>
      <c r="E19" s="195"/>
      <c r="F19" s="195"/>
      <c r="G19" s="195"/>
      <c r="H19" s="195">
        <f>H20+H21</f>
        <v>20.667</v>
      </c>
      <c r="I19" s="195">
        <f>I20+I21</f>
        <v>34.209999999999994</v>
      </c>
      <c r="J19" s="195"/>
      <c r="K19" s="195"/>
      <c r="L19" s="195"/>
      <c r="M19" s="195"/>
      <c r="N19" s="195"/>
      <c r="O19" s="195"/>
      <c r="P19" s="195">
        <f>P20+P21</f>
        <v>27.212000000000003</v>
      </c>
      <c r="Q19" s="195">
        <f>Q20+Q21</f>
        <v>34.209999999999994</v>
      </c>
      <c r="R19" s="195"/>
      <c r="S19" s="195"/>
      <c r="T19" s="195">
        <f>T20+T21</f>
        <v>34.209999999999994</v>
      </c>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row>
    <row r="20" spans="1:75" ht="31.5">
      <c r="A20" s="155"/>
      <c r="B20" s="156" t="s">
        <v>673</v>
      </c>
      <c r="C20" s="195"/>
      <c r="D20" s="195"/>
      <c r="E20" s="195"/>
      <c r="F20" s="195"/>
      <c r="G20" s="195"/>
      <c r="H20" s="195">
        <f>H28+H33+H37+H47</f>
        <v>8.183</v>
      </c>
      <c r="I20" s="195">
        <f>I28+I33+I37+I47</f>
        <v>17.054</v>
      </c>
      <c r="J20" s="195"/>
      <c r="K20" s="195"/>
      <c r="L20" s="195"/>
      <c r="M20" s="195"/>
      <c r="N20" s="195"/>
      <c r="O20" s="195"/>
      <c r="P20" s="195">
        <f>P28+P33+P37+P47</f>
        <v>14.728</v>
      </c>
      <c r="Q20" s="195">
        <f>Q28+Q33+Q37+Q47</f>
        <v>17.054</v>
      </c>
      <c r="R20" s="195"/>
      <c r="S20" s="195"/>
      <c r="T20" s="195">
        <f>T28+T33+T37+T47</f>
        <v>17.054</v>
      </c>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row>
    <row r="21" spans="1:75" ht="31.5">
      <c r="A21" s="155"/>
      <c r="B21" s="156" t="s">
        <v>674</v>
      </c>
      <c r="C21" s="195"/>
      <c r="D21" s="195"/>
      <c r="E21" s="195"/>
      <c r="F21" s="195"/>
      <c r="G21" s="195"/>
      <c r="H21" s="195">
        <f>H40+H53</f>
        <v>12.484000000000002</v>
      </c>
      <c r="I21" s="195">
        <f>I40+I50+I58</f>
        <v>17.156</v>
      </c>
      <c r="J21" s="195"/>
      <c r="K21" s="195"/>
      <c r="L21" s="195"/>
      <c r="M21" s="195"/>
      <c r="N21" s="195"/>
      <c r="O21" s="195"/>
      <c r="P21" s="195">
        <f>P40+P53</f>
        <v>12.484000000000002</v>
      </c>
      <c r="Q21" s="195">
        <f>Q40+Q50+Q58</f>
        <v>17.156</v>
      </c>
      <c r="R21" s="195"/>
      <c r="S21" s="195"/>
      <c r="T21" s="195">
        <f>T40+T50+T58</f>
        <v>17.156</v>
      </c>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row>
    <row r="22" spans="1:75" ht="31.5">
      <c r="A22" s="170">
        <v>1</v>
      </c>
      <c r="B22" s="157" t="s">
        <v>675</v>
      </c>
      <c r="C22" s="197"/>
      <c r="D22" s="197"/>
      <c r="E22" s="197"/>
      <c r="F22" s="197"/>
      <c r="G22" s="197"/>
      <c r="H22" s="197">
        <f>H23+H45</f>
        <v>14.122000000000002</v>
      </c>
      <c r="I22" s="197">
        <f>I23+I45</f>
        <v>26.277</v>
      </c>
      <c r="J22" s="197"/>
      <c r="K22" s="197"/>
      <c r="L22" s="197"/>
      <c r="M22" s="197"/>
      <c r="N22" s="197"/>
      <c r="O22" s="197"/>
      <c r="P22" s="197">
        <f>P23+P45</f>
        <v>27.212000000000003</v>
      </c>
      <c r="Q22" s="197">
        <f>Q23+Q45</f>
        <v>26.277</v>
      </c>
      <c r="R22" s="197"/>
      <c r="S22" s="197"/>
      <c r="T22" s="197">
        <f>T23+T45</f>
        <v>26.277</v>
      </c>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row>
    <row r="23" spans="1:75" ht="47.25">
      <c r="A23" s="171" t="s">
        <v>531</v>
      </c>
      <c r="B23" s="157" t="s">
        <v>676</v>
      </c>
      <c r="C23" s="197"/>
      <c r="D23" s="197"/>
      <c r="E23" s="197"/>
      <c r="F23" s="197"/>
      <c r="G23" s="197"/>
      <c r="H23" s="197">
        <f>H24</f>
        <v>12.522000000000002</v>
      </c>
      <c r="I23" s="197">
        <f>I24</f>
        <v>12.658</v>
      </c>
      <c r="J23" s="197"/>
      <c r="K23" s="197"/>
      <c r="L23" s="197"/>
      <c r="M23" s="197"/>
      <c r="N23" s="197"/>
      <c r="O23" s="197"/>
      <c r="P23" s="197">
        <f>P24</f>
        <v>12.522000000000002</v>
      </c>
      <c r="Q23" s="197">
        <f>Q24</f>
        <v>12.658</v>
      </c>
      <c r="R23" s="197"/>
      <c r="S23" s="197"/>
      <c r="T23" s="197">
        <f>T24</f>
        <v>12.658</v>
      </c>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row>
    <row r="24" spans="1:75" ht="15.75">
      <c r="A24" s="171" t="s">
        <v>533</v>
      </c>
      <c r="B24" s="158" t="s">
        <v>677</v>
      </c>
      <c r="C24" s="197"/>
      <c r="D24" s="197"/>
      <c r="E24" s="197"/>
      <c r="F24" s="197"/>
      <c r="G24" s="197"/>
      <c r="H24" s="197">
        <f>H25+H35</f>
        <v>12.522000000000002</v>
      </c>
      <c r="I24" s="197">
        <f>I25+I35</f>
        <v>12.658</v>
      </c>
      <c r="J24" s="197"/>
      <c r="K24" s="197"/>
      <c r="L24" s="197"/>
      <c r="M24" s="197"/>
      <c r="N24" s="197"/>
      <c r="O24" s="197"/>
      <c r="P24" s="197">
        <f>P25+P35</f>
        <v>12.522000000000002</v>
      </c>
      <c r="Q24" s="197">
        <f>Q25+Q35</f>
        <v>12.658</v>
      </c>
      <c r="R24" s="197"/>
      <c r="S24" s="197"/>
      <c r="T24" s="197">
        <f>T25+T35</f>
        <v>12.658</v>
      </c>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row>
    <row r="25" spans="1:75" ht="15.75">
      <c r="A25" s="171" t="s">
        <v>561</v>
      </c>
      <c r="B25" s="158" t="s">
        <v>678</v>
      </c>
      <c r="C25" s="197"/>
      <c r="D25" s="197"/>
      <c r="E25" s="197"/>
      <c r="F25" s="197"/>
      <c r="G25" s="197"/>
      <c r="H25" s="197">
        <f>H26</f>
        <v>5.012</v>
      </c>
      <c r="I25" s="197">
        <f>I26</f>
        <v>6.076</v>
      </c>
      <c r="J25" s="197"/>
      <c r="K25" s="197"/>
      <c r="L25" s="197"/>
      <c r="M25" s="197"/>
      <c r="N25" s="197"/>
      <c r="O25" s="197"/>
      <c r="P25" s="197">
        <f>P26</f>
        <v>5.012</v>
      </c>
      <c r="Q25" s="197">
        <f>Q26</f>
        <v>6.076</v>
      </c>
      <c r="R25" s="197"/>
      <c r="S25" s="197"/>
      <c r="T25" s="197">
        <f>T26</f>
        <v>6.076</v>
      </c>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row>
    <row r="26" spans="1:75" ht="15.75">
      <c r="A26" s="171" t="s">
        <v>694</v>
      </c>
      <c r="B26" s="158" t="s">
        <v>695</v>
      </c>
      <c r="C26" s="197"/>
      <c r="D26" s="197"/>
      <c r="E26" s="197"/>
      <c r="F26" s="197"/>
      <c r="G26" s="197"/>
      <c r="H26" s="197">
        <f>H27+H32</f>
        <v>5.012</v>
      </c>
      <c r="I26" s="197">
        <f>I27+I32</f>
        <v>6.076</v>
      </c>
      <c r="J26" s="197"/>
      <c r="K26" s="197"/>
      <c r="L26" s="197"/>
      <c r="M26" s="197"/>
      <c r="N26" s="197"/>
      <c r="O26" s="197"/>
      <c r="P26" s="197">
        <f>P27+P32</f>
        <v>5.012</v>
      </c>
      <c r="Q26" s="197">
        <f>Q27+Q32</f>
        <v>6.076</v>
      </c>
      <c r="R26" s="197"/>
      <c r="S26" s="197"/>
      <c r="T26" s="197">
        <f>T27+T32</f>
        <v>6.076</v>
      </c>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row>
    <row r="27" spans="1:75" ht="15.75">
      <c r="A27" s="209" t="s">
        <v>696</v>
      </c>
      <c r="B27" s="188" t="s">
        <v>697</v>
      </c>
      <c r="C27" s="185"/>
      <c r="D27" s="185"/>
      <c r="E27" s="185"/>
      <c r="F27" s="185"/>
      <c r="G27" s="185"/>
      <c r="H27" s="185">
        <f>H28</f>
        <v>4.167</v>
      </c>
      <c r="I27" s="185">
        <f>I28</f>
        <v>5.052</v>
      </c>
      <c r="J27" s="185"/>
      <c r="K27" s="185"/>
      <c r="L27" s="185"/>
      <c r="M27" s="185"/>
      <c r="N27" s="185"/>
      <c r="O27" s="185"/>
      <c r="P27" s="185">
        <f>P28</f>
        <v>4.167</v>
      </c>
      <c r="Q27" s="185">
        <f>Q28</f>
        <v>5.052</v>
      </c>
      <c r="R27" s="185"/>
      <c r="S27" s="185"/>
      <c r="T27" s="185">
        <f>T28</f>
        <v>5.052</v>
      </c>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row>
    <row r="28" spans="1:75" ht="31.5">
      <c r="A28" s="173" t="s">
        <v>698</v>
      </c>
      <c r="B28" s="162" t="s">
        <v>683</v>
      </c>
      <c r="C28" s="198"/>
      <c r="D28" s="198"/>
      <c r="E28" s="198"/>
      <c r="F28" s="198"/>
      <c r="G28" s="198"/>
      <c r="H28" s="198">
        <f>SUM(H29:H31)</f>
        <v>4.167</v>
      </c>
      <c r="I28" s="198">
        <f>SUM(I29:I31)</f>
        <v>5.052</v>
      </c>
      <c r="J28" s="198"/>
      <c r="K28" s="198"/>
      <c r="L28" s="198"/>
      <c r="M28" s="198"/>
      <c r="N28" s="198"/>
      <c r="O28" s="198"/>
      <c r="P28" s="198">
        <f>SUM(P29:P31)</f>
        <v>4.167</v>
      </c>
      <c r="Q28" s="198">
        <f>SUM(Q29:Q31)</f>
        <v>5.052</v>
      </c>
      <c r="R28" s="198"/>
      <c r="S28" s="198"/>
      <c r="T28" s="198">
        <f>SUM(T29:T31)</f>
        <v>5.052</v>
      </c>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row>
    <row r="29" spans="1:75" ht="31.5">
      <c r="A29" s="169" t="s">
        <v>699</v>
      </c>
      <c r="B29" s="189" t="s">
        <v>700</v>
      </c>
      <c r="C29" s="184" t="s">
        <v>614</v>
      </c>
      <c r="D29" s="190" t="s">
        <v>761</v>
      </c>
      <c r="E29" s="248">
        <v>2021</v>
      </c>
      <c r="F29" s="248">
        <v>2021</v>
      </c>
      <c r="G29" s="190" t="s">
        <v>614</v>
      </c>
      <c r="H29" s="186">
        <v>1.389</v>
      </c>
      <c r="I29" s="186">
        <v>1.684</v>
      </c>
      <c r="J29" s="249">
        <v>42736</v>
      </c>
      <c r="K29" s="190" t="s">
        <v>614</v>
      </c>
      <c r="L29" s="190" t="s">
        <v>614</v>
      </c>
      <c r="M29" s="190" t="s">
        <v>614</v>
      </c>
      <c r="N29" s="190" t="s">
        <v>614</v>
      </c>
      <c r="O29" s="190" t="s">
        <v>614</v>
      </c>
      <c r="P29" s="186">
        <v>1.389</v>
      </c>
      <c r="Q29" s="186">
        <v>1.684</v>
      </c>
      <c r="R29" s="190" t="s">
        <v>614</v>
      </c>
      <c r="S29" s="190" t="s">
        <v>614</v>
      </c>
      <c r="T29" s="186">
        <v>1.684</v>
      </c>
      <c r="U29" s="190" t="s">
        <v>614</v>
      </c>
      <c r="V29" s="190" t="s">
        <v>614</v>
      </c>
      <c r="W29" s="190" t="s">
        <v>614</v>
      </c>
      <c r="X29" s="190" t="s">
        <v>614</v>
      </c>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row>
    <row r="30" spans="1:75" ht="31.5">
      <c r="A30" s="169" t="s">
        <v>701</v>
      </c>
      <c r="B30" s="189" t="s">
        <v>702</v>
      </c>
      <c r="C30" s="184" t="s">
        <v>614</v>
      </c>
      <c r="D30" s="190" t="s">
        <v>761</v>
      </c>
      <c r="E30" s="248">
        <v>2021</v>
      </c>
      <c r="F30" s="248">
        <v>2021</v>
      </c>
      <c r="G30" s="190" t="s">
        <v>614</v>
      </c>
      <c r="H30" s="186">
        <v>1.389</v>
      </c>
      <c r="I30" s="186">
        <v>1.684</v>
      </c>
      <c r="J30" s="249">
        <v>42736</v>
      </c>
      <c r="K30" s="190" t="s">
        <v>614</v>
      </c>
      <c r="L30" s="190" t="s">
        <v>614</v>
      </c>
      <c r="M30" s="190" t="s">
        <v>614</v>
      </c>
      <c r="N30" s="190" t="s">
        <v>614</v>
      </c>
      <c r="O30" s="190" t="s">
        <v>614</v>
      </c>
      <c r="P30" s="186">
        <v>1.389</v>
      </c>
      <c r="Q30" s="186">
        <v>1.684</v>
      </c>
      <c r="R30" s="190" t="s">
        <v>614</v>
      </c>
      <c r="S30" s="190" t="s">
        <v>614</v>
      </c>
      <c r="T30" s="186">
        <v>1.684</v>
      </c>
      <c r="U30" s="190" t="s">
        <v>614</v>
      </c>
      <c r="V30" s="190" t="s">
        <v>614</v>
      </c>
      <c r="W30" s="190" t="s">
        <v>614</v>
      </c>
      <c r="X30" s="190" t="s">
        <v>614</v>
      </c>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row>
    <row r="31" spans="1:75" ht="31.5">
      <c r="A31" s="169" t="s">
        <v>703</v>
      </c>
      <c r="B31" s="189" t="s">
        <v>704</v>
      </c>
      <c r="C31" s="184" t="s">
        <v>614</v>
      </c>
      <c r="D31" s="190" t="s">
        <v>761</v>
      </c>
      <c r="E31" s="248">
        <v>2021</v>
      </c>
      <c r="F31" s="248">
        <v>2021</v>
      </c>
      <c r="G31" s="190" t="s">
        <v>614</v>
      </c>
      <c r="H31" s="186">
        <v>1.389</v>
      </c>
      <c r="I31" s="186">
        <v>1.684</v>
      </c>
      <c r="J31" s="249">
        <v>42736</v>
      </c>
      <c r="K31" s="190" t="s">
        <v>614</v>
      </c>
      <c r="L31" s="190" t="s">
        <v>614</v>
      </c>
      <c r="M31" s="190" t="s">
        <v>614</v>
      </c>
      <c r="N31" s="190" t="s">
        <v>614</v>
      </c>
      <c r="O31" s="190" t="s">
        <v>614</v>
      </c>
      <c r="P31" s="186">
        <v>1.389</v>
      </c>
      <c r="Q31" s="186">
        <v>1.684</v>
      </c>
      <c r="R31" s="190" t="s">
        <v>614</v>
      </c>
      <c r="S31" s="190" t="s">
        <v>614</v>
      </c>
      <c r="T31" s="186">
        <v>1.684</v>
      </c>
      <c r="U31" s="190" t="s">
        <v>614</v>
      </c>
      <c r="V31" s="190" t="s">
        <v>614</v>
      </c>
      <c r="W31" s="190" t="s">
        <v>614</v>
      </c>
      <c r="X31" s="190" t="s">
        <v>614</v>
      </c>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row>
    <row r="32" spans="1:75" ht="31.5">
      <c r="A32" s="171" t="s">
        <v>705</v>
      </c>
      <c r="B32" s="188" t="s">
        <v>706</v>
      </c>
      <c r="C32" s="207"/>
      <c r="D32" s="207"/>
      <c r="E32" s="207"/>
      <c r="F32" s="207"/>
      <c r="G32" s="207"/>
      <c r="H32" s="197">
        <f>H33</f>
        <v>0.845</v>
      </c>
      <c r="I32" s="197">
        <f>I33</f>
        <v>1.024</v>
      </c>
      <c r="J32" s="207"/>
      <c r="K32" s="207"/>
      <c r="L32" s="207"/>
      <c r="M32" s="207"/>
      <c r="N32" s="207"/>
      <c r="O32" s="207"/>
      <c r="P32" s="197">
        <f>P33</f>
        <v>0.845</v>
      </c>
      <c r="Q32" s="197">
        <f>Q33</f>
        <v>1.024</v>
      </c>
      <c r="R32" s="207"/>
      <c r="S32" s="207"/>
      <c r="T32" s="197">
        <f>T33</f>
        <v>1.024</v>
      </c>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row>
    <row r="33" spans="1:75" ht="31.5">
      <c r="A33" s="173" t="s">
        <v>707</v>
      </c>
      <c r="B33" s="162" t="s">
        <v>683</v>
      </c>
      <c r="C33" s="212"/>
      <c r="D33" s="212"/>
      <c r="E33" s="212"/>
      <c r="F33" s="212"/>
      <c r="G33" s="212"/>
      <c r="H33" s="200">
        <f>SUM(H34:H34)</f>
        <v>0.845</v>
      </c>
      <c r="I33" s="200">
        <f>SUM(I34:I34)</f>
        <v>1.024</v>
      </c>
      <c r="J33" s="212"/>
      <c r="K33" s="212"/>
      <c r="L33" s="212"/>
      <c r="M33" s="212"/>
      <c r="N33" s="212"/>
      <c r="O33" s="212"/>
      <c r="P33" s="200">
        <f>SUM(P34:P34)</f>
        <v>0.845</v>
      </c>
      <c r="Q33" s="200">
        <f>SUM(Q34:Q34)</f>
        <v>1.024</v>
      </c>
      <c r="R33" s="212"/>
      <c r="S33" s="212"/>
      <c r="T33" s="200">
        <f>SUM(T34:T34)</f>
        <v>1.024</v>
      </c>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row>
    <row r="34" spans="1:75" ht="63">
      <c r="A34" s="174" t="s">
        <v>708</v>
      </c>
      <c r="B34" s="189" t="s">
        <v>709</v>
      </c>
      <c r="C34" s="184" t="s">
        <v>614</v>
      </c>
      <c r="D34" s="190" t="s">
        <v>761</v>
      </c>
      <c r="E34" s="248">
        <v>2021</v>
      </c>
      <c r="F34" s="248">
        <v>2021</v>
      </c>
      <c r="G34" s="190" t="s">
        <v>614</v>
      </c>
      <c r="H34" s="186">
        <v>0.845</v>
      </c>
      <c r="I34" s="186">
        <v>1.024</v>
      </c>
      <c r="J34" s="249">
        <v>42736</v>
      </c>
      <c r="K34" s="190" t="s">
        <v>614</v>
      </c>
      <c r="L34" s="190" t="s">
        <v>614</v>
      </c>
      <c r="M34" s="190" t="s">
        <v>614</v>
      </c>
      <c r="N34" s="190" t="s">
        <v>614</v>
      </c>
      <c r="O34" s="190" t="s">
        <v>614</v>
      </c>
      <c r="P34" s="186">
        <v>0.845</v>
      </c>
      <c r="Q34" s="186">
        <v>1.024</v>
      </c>
      <c r="R34" s="190" t="s">
        <v>614</v>
      </c>
      <c r="S34" s="190" t="s">
        <v>614</v>
      </c>
      <c r="T34" s="186">
        <v>1.024</v>
      </c>
      <c r="U34" s="190" t="s">
        <v>614</v>
      </c>
      <c r="V34" s="190" t="s">
        <v>614</v>
      </c>
      <c r="W34" s="190" t="s">
        <v>614</v>
      </c>
      <c r="X34" s="190" t="s">
        <v>614</v>
      </c>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row>
    <row r="35" spans="1:75" ht="15.75">
      <c r="A35" s="171" t="s">
        <v>562</v>
      </c>
      <c r="B35" s="159" t="s">
        <v>679</v>
      </c>
      <c r="C35" s="207"/>
      <c r="D35" s="207"/>
      <c r="E35" s="207"/>
      <c r="F35" s="207"/>
      <c r="G35" s="207"/>
      <c r="H35" s="197">
        <f>H36</f>
        <v>7.510000000000002</v>
      </c>
      <c r="I35" s="197">
        <f>I36</f>
        <v>6.582</v>
      </c>
      <c r="J35" s="207"/>
      <c r="K35" s="207"/>
      <c r="L35" s="207"/>
      <c r="M35" s="207"/>
      <c r="N35" s="207"/>
      <c r="O35" s="207"/>
      <c r="P35" s="197">
        <f>P36</f>
        <v>7.510000000000002</v>
      </c>
      <c r="Q35" s="197">
        <f>Q36</f>
        <v>6.582</v>
      </c>
      <c r="R35" s="207"/>
      <c r="S35" s="207"/>
      <c r="T35" s="197">
        <f>T36</f>
        <v>6.582</v>
      </c>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row>
    <row r="36" spans="1:75" ht="31.5">
      <c r="A36" s="172" t="s">
        <v>680</v>
      </c>
      <c r="B36" s="160" t="s">
        <v>681</v>
      </c>
      <c r="C36" s="161"/>
      <c r="D36" s="161"/>
      <c r="E36" s="161"/>
      <c r="F36" s="161"/>
      <c r="G36" s="161"/>
      <c r="H36" s="185">
        <f>H37+H40</f>
        <v>7.510000000000002</v>
      </c>
      <c r="I36" s="185">
        <f>I37+I40</f>
        <v>6.582</v>
      </c>
      <c r="J36" s="161"/>
      <c r="K36" s="161"/>
      <c r="L36" s="161"/>
      <c r="M36" s="161"/>
      <c r="N36" s="161"/>
      <c r="O36" s="161"/>
      <c r="P36" s="185">
        <f>P37+P40</f>
        <v>7.510000000000002</v>
      </c>
      <c r="Q36" s="185">
        <f>Q37+Q40</f>
        <v>6.582</v>
      </c>
      <c r="R36" s="161"/>
      <c r="S36" s="161"/>
      <c r="T36" s="185">
        <f>T37+T40</f>
        <v>6.582</v>
      </c>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row>
    <row r="37" spans="1:75" ht="31.5">
      <c r="A37" s="173" t="s">
        <v>682</v>
      </c>
      <c r="B37" s="162" t="s">
        <v>683</v>
      </c>
      <c r="C37" s="212"/>
      <c r="D37" s="212"/>
      <c r="E37" s="212"/>
      <c r="F37" s="212"/>
      <c r="G37" s="212"/>
      <c r="H37" s="200">
        <f>SUM(H38:H39)</f>
        <v>1.5710000000000002</v>
      </c>
      <c r="I37" s="200">
        <f>SUM(I38:I39)</f>
        <v>1.904</v>
      </c>
      <c r="J37" s="212"/>
      <c r="K37" s="212"/>
      <c r="L37" s="212"/>
      <c r="M37" s="212"/>
      <c r="N37" s="212"/>
      <c r="O37" s="212"/>
      <c r="P37" s="200">
        <f>SUM(P38:P39)</f>
        <v>1.5710000000000002</v>
      </c>
      <c r="Q37" s="200">
        <f>SUM(Q38:Q39)</f>
        <v>1.904</v>
      </c>
      <c r="R37" s="212"/>
      <c r="S37" s="212"/>
      <c r="T37" s="200">
        <f>SUM(T38:T39)</f>
        <v>1.904</v>
      </c>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row>
    <row r="38" spans="1:75" ht="47.25">
      <c r="A38" s="169" t="s">
        <v>711</v>
      </c>
      <c r="B38" s="182" t="s">
        <v>712</v>
      </c>
      <c r="C38" s="184" t="s">
        <v>614</v>
      </c>
      <c r="D38" s="190" t="s">
        <v>761</v>
      </c>
      <c r="E38" s="248">
        <v>2021</v>
      </c>
      <c r="F38" s="248">
        <v>2021</v>
      </c>
      <c r="G38" s="190" t="s">
        <v>614</v>
      </c>
      <c r="H38" s="214">
        <v>1.034</v>
      </c>
      <c r="I38" s="186">
        <v>1.254</v>
      </c>
      <c r="J38" s="249">
        <v>42736</v>
      </c>
      <c r="K38" s="190" t="s">
        <v>614</v>
      </c>
      <c r="L38" s="190" t="s">
        <v>614</v>
      </c>
      <c r="M38" s="190" t="s">
        <v>614</v>
      </c>
      <c r="N38" s="190" t="s">
        <v>614</v>
      </c>
      <c r="O38" s="190" t="s">
        <v>614</v>
      </c>
      <c r="P38" s="214">
        <v>1.034</v>
      </c>
      <c r="Q38" s="186">
        <v>1.254</v>
      </c>
      <c r="R38" s="190" t="s">
        <v>614</v>
      </c>
      <c r="S38" s="190" t="s">
        <v>614</v>
      </c>
      <c r="T38" s="186">
        <v>1.254</v>
      </c>
      <c r="U38" s="190" t="s">
        <v>614</v>
      </c>
      <c r="V38" s="190" t="s">
        <v>614</v>
      </c>
      <c r="W38" s="190" t="s">
        <v>614</v>
      </c>
      <c r="X38" s="190" t="s">
        <v>614</v>
      </c>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row>
    <row r="39" spans="1:75" ht="31.5">
      <c r="A39" s="169" t="s">
        <v>713</v>
      </c>
      <c r="B39" s="182" t="s">
        <v>714</v>
      </c>
      <c r="C39" s="184" t="s">
        <v>614</v>
      </c>
      <c r="D39" s="190" t="s">
        <v>761</v>
      </c>
      <c r="E39" s="248">
        <v>2021</v>
      </c>
      <c r="F39" s="248">
        <v>2021</v>
      </c>
      <c r="G39" s="190" t="s">
        <v>614</v>
      </c>
      <c r="H39" s="214">
        <v>0.537</v>
      </c>
      <c r="I39" s="186">
        <v>0.65</v>
      </c>
      <c r="J39" s="249">
        <v>42736</v>
      </c>
      <c r="K39" s="190" t="s">
        <v>614</v>
      </c>
      <c r="L39" s="190" t="s">
        <v>614</v>
      </c>
      <c r="M39" s="190" t="s">
        <v>614</v>
      </c>
      <c r="N39" s="190" t="s">
        <v>614</v>
      </c>
      <c r="O39" s="190" t="s">
        <v>614</v>
      </c>
      <c r="P39" s="214">
        <v>0.537</v>
      </c>
      <c r="Q39" s="186">
        <v>0.65</v>
      </c>
      <c r="R39" s="190" t="s">
        <v>614</v>
      </c>
      <c r="S39" s="190" t="s">
        <v>614</v>
      </c>
      <c r="T39" s="186">
        <v>0.65</v>
      </c>
      <c r="U39" s="190" t="s">
        <v>614</v>
      </c>
      <c r="V39" s="190" t="s">
        <v>614</v>
      </c>
      <c r="W39" s="190" t="s">
        <v>614</v>
      </c>
      <c r="X39" s="190" t="s">
        <v>614</v>
      </c>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row>
    <row r="40" spans="1:75" ht="31.5">
      <c r="A40" s="173" t="s">
        <v>684</v>
      </c>
      <c r="B40" s="162" t="s">
        <v>685</v>
      </c>
      <c r="C40" s="212" t="s">
        <v>614</v>
      </c>
      <c r="D40" s="212"/>
      <c r="E40" s="212"/>
      <c r="F40" s="212"/>
      <c r="G40" s="212"/>
      <c r="H40" s="200">
        <f>SUM(H41:H44)</f>
        <v>5.939000000000001</v>
      </c>
      <c r="I40" s="165">
        <f>SUM(I41:I44)</f>
        <v>4.678</v>
      </c>
      <c r="J40" s="212"/>
      <c r="K40" s="212"/>
      <c r="L40" s="212"/>
      <c r="M40" s="212"/>
      <c r="N40" s="212"/>
      <c r="O40" s="212"/>
      <c r="P40" s="200">
        <f>SUM(P41:P44)</f>
        <v>5.939000000000001</v>
      </c>
      <c r="Q40" s="200">
        <f>SUM(Q41:Q44)</f>
        <v>4.678</v>
      </c>
      <c r="R40" s="212"/>
      <c r="S40" s="212"/>
      <c r="T40" s="165">
        <f>SUM(T41:T44)</f>
        <v>4.678</v>
      </c>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row>
    <row r="41" spans="1:75" ht="47.25">
      <c r="A41" s="169" t="s">
        <v>686</v>
      </c>
      <c r="B41" s="166" t="s">
        <v>715</v>
      </c>
      <c r="C41" s="184" t="s">
        <v>614</v>
      </c>
      <c r="D41" s="190" t="s">
        <v>761</v>
      </c>
      <c r="E41" s="248">
        <v>2021</v>
      </c>
      <c r="F41" s="248">
        <v>2021</v>
      </c>
      <c r="G41" s="190" t="s">
        <v>614</v>
      </c>
      <c r="H41" s="214">
        <v>4.16</v>
      </c>
      <c r="I41" s="186">
        <v>2.521</v>
      </c>
      <c r="J41" s="249">
        <v>42736</v>
      </c>
      <c r="K41" s="190" t="s">
        <v>614</v>
      </c>
      <c r="L41" s="190" t="s">
        <v>614</v>
      </c>
      <c r="M41" s="190" t="s">
        <v>614</v>
      </c>
      <c r="N41" s="190" t="s">
        <v>614</v>
      </c>
      <c r="O41" s="190" t="s">
        <v>614</v>
      </c>
      <c r="P41" s="214">
        <v>4.16</v>
      </c>
      <c r="Q41" s="186">
        <v>2.521</v>
      </c>
      <c r="R41" s="190" t="s">
        <v>614</v>
      </c>
      <c r="S41" s="190" t="s">
        <v>614</v>
      </c>
      <c r="T41" s="186">
        <v>2.521</v>
      </c>
      <c r="U41" s="190" t="s">
        <v>614</v>
      </c>
      <c r="V41" s="190" t="s">
        <v>614</v>
      </c>
      <c r="W41" s="190" t="s">
        <v>614</v>
      </c>
      <c r="X41" s="190" t="s">
        <v>614</v>
      </c>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row>
    <row r="42" spans="1:75" ht="47.25">
      <c r="A42" s="169" t="s">
        <v>716</v>
      </c>
      <c r="B42" s="166" t="s">
        <v>717</v>
      </c>
      <c r="C42" s="184" t="s">
        <v>614</v>
      </c>
      <c r="D42" s="190" t="s">
        <v>761</v>
      </c>
      <c r="E42" s="248">
        <v>2021</v>
      </c>
      <c r="F42" s="248">
        <v>2021</v>
      </c>
      <c r="G42" s="190" t="s">
        <v>614</v>
      </c>
      <c r="H42" s="214">
        <v>0.745</v>
      </c>
      <c r="I42" s="186">
        <v>0.903</v>
      </c>
      <c r="J42" s="249">
        <v>42736</v>
      </c>
      <c r="K42" s="190" t="s">
        <v>614</v>
      </c>
      <c r="L42" s="190" t="s">
        <v>614</v>
      </c>
      <c r="M42" s="190" t="s">
        <v>614</v>
      </c>
      <c r="N42" s="190" t="s">
        <v>614</v>
      </c>
      <c r="O42" s="190" t="s">
        <v>614</v>
      </c>
      <c r="P42" s="214">
        <v>0.745</v>
      </c>
      <c r="Q42" s="186">
        <v>0.903</v>
      </c>
      <c r="R42" s="190" t="s">
        <v>614</v>
      </c>
      <c r="S42" s="190" t="s">
        <v>614</v>
      </c>
      <c r="T42" s="186">
        <v>0.903</v>
      </c>
      <c r="U42" s="190" t="s">
        <v>614</v>
      </c>
      <c r="V42" s="190" t="s">
        <v>614</v>
      </c>
      <c r="W42" s="190" t="s">
        <v>614</v>
      </c>
      <c r="X42" s="190" t="s">
        <v>614</v>
      </c>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row>
    <row r="43" spans="1:75" ht="47.25">
      <c r="A43" s="169" t="s">
        <v>718</v>
      </c>
      <c r="B43" s="166" t="s">
        <v>719</v>
      </c>
      <c r="C43" s="184" t="s">
        <v>614</v>
      </c>
      <c r="D43" s="190" t="s">
        <v>761</v>
      </c>
      <c r="E43" s="248">
        <v>2021</v>
      </c>
      <c r="F43" s="248">
        <v>2021</v>
      </c>
      <c r="G43" s="190" t="s">
        <v>614</v>
      </c>
      <c r="H43" s="214">
        <v>0.517</v>
      </c>
      <c r="I43" s="186">
        <v>0.627</v>
      </c>
      <c r="J43" s="249">
        <v>42736</v>
      </c>
      <c r="K43" s="190" t="s">
        <v>614</v>
      </c>
      <c r="L43" s="190" t="s">
        <v>614</v>
      </c>
      <c r="M43" s="190" t="s">
        <v>614</v>
      </c>
      <c r="N43" s="190" t="s">
        <v>614</v>
      </c>
      <c r="O43" s="190" t="s">
        <v>614</v>
      </c>
      <c r="P43" s="214">
        <v>0.517</v>
      </c>
      <c r="Q43" s="186">
        <v>0.627</v>
      </c>
      <c r="R43" s="190" t="s">
        <v>614</v>
      </c>
      <c r="S43" s="190" t="s">
        <v>614</v>
      </c>
      <c r="T43" s="186">
        <v>0.627</v>
      </c>
      <c r="U43" s="190" t="s">
        <v>614</v>
      </c>
      <c r="V43" s="190" t="s">
        <v>614</v>
      </c>
      <c r="W43" s="190" t="s">
        <v>614</v>
      </c>
      <c r="X43" s="190" t="s">
        <v>614</v>
      </c>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row>
    <row r="44" spans="1:75" ht="47.25">
      <c r="A44" s="169" t="s">
        <v>720</v>
      </c>
      <c r="B44" s="166" t="s">
        <v>721</v>
      </c>
      <c r="C44" s="184" t="s">
        <v>614</v>
      </c>
      <c r="D44" s="190" t="s">
        <v>761</v>
      </c>
      <c r="E44" s="248">
        <v>2021</v>
      </c>
      <c r="F44" s="248">
        <v>2021</v>
      </c>
      <c r="G44" s="190" t="s">
        <v>614</v>
      </c>
      <c r="H44" s="214">
        <v>0.517</v>
      </c>
      <c r="I44" s="186">
        <v>0.627</v>
      </c>
      <c r="J44" s="249">
        <v>42736</v>
      </c>
      <c r="K44" s="190" t="s">
        <v>614</v>
      </c>
      <c r="L44" s="190" t="s">
        <v>614</v>
      </c>
      <c r="M44" s="190" t="s">
        <v>614</v>
      </c>
      <c r="N44" s="190" t="s">
        <v>614</v>
      </c>
      <c r="O44" s="190" t="s">
        <v>614</v>
      </c>
      <c r="P44" s="214">
        <v>0.517</v>
      </c>
      <c r="Q44" s="186">
        <v>0.627</v>
      </c>
      <c r="R44" s="190" t="s">
        <v>614</v>
      </c>
      <c r="S44" s="190" t="s">
        <v>614</v>
      </c>
      <c r="T44" s="186">
        <v>0.627</v>
      </c>
      <c r="U44" s="190" t="s">
        <v>614</v>
      </c>
      <c r="V44" s="190" t="s">
        <v>614</v>
      </c>
      <c r="W44" s="190" t="s">
        <v>614</v>
      </c>
      <c r="X44" s="190" t="s">
        <v>614</v>
      </c>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row>
    <row r="45" spans="1:75" ht="31.5">
      <c r="A45" s="171" t="s">
        <v>687</v>
      </c>
      <c r="B45" s="158" t="s">
        <v>688</v>
      </c>
      <c r="C45" s="207"/>
      <c r="D45" s="207"/>
      <c r="E45" s="207"/>
      <c r="F45" s="207"/>
      <c r="G45" s="207"/>
      <c r="H45" s="197">
        <f>H46</f>
        <v>1.6</v>
      </c>
      <c r="I45" s="197">
        <f>I46</f>
        <v>13.619</v>
      </c>
      <c r="J45" s="207"/>
      <c r="K45" s="207"/>
      <c r="L45" s="207"/>
      <c r="M45" s="207"/>
      <c r="N45" s="207"/>
      <c r="O45" s="207"/>
      <c r="P45" s="197">
        <f>P46</f>
        <v>14.69</v>
      </c>
      <c r="Q45" s="197">
        <f>Q46</f>
        <v>13.619</v>
      </c>
      <c r="R45" s="207"/>
      <c r="S45" s="207"/>
      <c r="T45" s="197">
        <f>T46</f>
        <v>13.619</v>
      </c>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row>
    <row r="46" spans="1:75" ht="31.5">
      <c r="A46" s="172" t="s">
        <v>689</v>
      </c>
      <c r="B46" s="168" t="s">
        <v>690</v>
      </c>
      <c r="C46" s="161"/>
      <c r="D46" s="161"/>
      <c r="E46" s="161"/>
      <c r="F46" s="161"/>
      <c r="G46" s="161"/>
      <c r="H46" s="185">
        <f>H47+H50</f>
        <v>1.6</v>
      </c>
      <c r="I46" s="185">
        <f>I47+I50</f>
        <v>13.619</v>
      </c>
      <c r="J46" s="161"/>
      <c r="K46" s="161"/>
      <c r="L46" s="161"/>
      <c r="M46" s="161"/>
      <c r="N46" s="161"/>
      <c r="O46" s="161"/>
      <c r="P46" s="185">
        <f>P47+P53</f>
        <v>14.69</v>
      </c>
      <c r="Q46" s="185">
        <f>Q47+Q50</f>
        <v>13.619</v>
      </c>
      <c r="R46" s="161"/>
      <c r="S46" s="161"/>
      <c r="T46" s="185">
        <f>T47+T50</f>
        <v>13.619</v>
      </c>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row>
    <row r="47" spans="1:75" ht="31.5">
      <c r="A47" s="173" t="s">
        <v>691</v>
      </c>
      <c r="B47" s="162" t="s">
        <v>683</v>
      </c>
      <c r="C47" s="212"/>
      <c r="D47" s="212"/>
      <c r="E47" s="212"/>
      <c r="F47" s="212"/>
      <c r="G47" s="212"/>
      <c r="H47" s="200">
        <f>H48+H49</f>
        <v>1.6</v>
      </c>
      <c r="I47" s="200">
        <f>I48+I49</f>
        <v>9.074</v>
      </c>
      <c r="J47" s="212"/>
      <c r="K47" s="212"/>
      <c r="L47" s="212"/>
      <c r="M47" s="212"/>
      <c r="N47" s="212"/>
      <c r="O47" s="212"/>
      <c r="P47" s="200">
        <f>P48+P52</f>
        <v>8.145</v>
      </c>
      <c r="Q47" s="200">
        <f>Q48+Q49</f>
        <v>9.074</v>
      </c>
      <c r="R47" s="212"/>
      <c r="S47" s="212"/>
      <c r="T47" s="200">
        <f>T48+T49</f>
        <v>9.074</v>
      </c>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row>
    <row r="48" spans="1:75" ht="31.5">
      <c r="A48" s="176" t="s">
        <v>722</v>
      </c>
      <c r="B48" s="189" t="s">
        <v>723</v>
      </c>
      <c r="C48" s="184" t="s">
        <v>614</v>
      </c>
      <c r="D48" s="190" t="s">
        <v>761</v>
      </c>
      <c r="E48" s="248">
        <v>2021</v>
      </c>
      <c r="F48" s="248">
        <v>2021</v>
      </c>
      <c r="G48" s="190" t="s">
        <v>614</v>
      </c>
      <c r="H48" s="186">
        <v>1.6</v>
      </c>
      <c r="I48" s="186">
        <v>1.939</v>
      </c>
      <c r="J48" s="249">
        <v>42736</v>
      </c>
      <c r="K48" s="190" t="s">
        <v>614</v>
      </c>
      <c r="L48" s="190" t="s">
        <v>614</v>
      </c>
      <c r="M48" s="190" t="s">
        <v>614</v>
      </c>
      <c r="N48" s="190" t="s">
        <v>614</v>
      </c>
      <c r="O48" s="190" t="s">
        <v>614</v>
      </c>
      <c r="P48" s="186">
        <v>1.6</v>
      </c>
      <c r="Q48" s="186">
        <v>1.939</v>
      </c>
      <c r="R48" s="190" t="s">
        <v>614</v>
      </c>
      <c r="S48" s="190" t="s">
        <v>614</v>
      </c>
      <c r="T48" s="186">
        <v>1.939</v>
      </c>
      <c r="U48" s="190" t="s">
        <v>614</v>
      </c>
      <c r="V48" s="190" t="s">
        <v>614</v>
      </c>
      <c r="W48" s="190" t="s">
        <v>614</v>
      </c>
      <c r="X48" s="190" t="s">
        <v>614</v>
      </c>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row>
    <row r="49" spans="1:75" ht="31.5">
      <c r="A49" s="176" t="s">
        <v>758</v>
      </c>
      <c r="B49" s="189" t="s">
        <v>759</v>
      </c>
      <c r="C49" s="184" t="s">
        <v>614</v>
      </c>
      <c r="D49" s="190" t="s">
        <v>761</v>
      </c>
      <c r="E49" s="248">
        <v>2021</v>
      </c>
      <c r="F49" s="248">
        <v>2021</v>
      </c>
      <c r="G49" s="190" t="s">
        <v>614</v>
      </c>
      <c r="H49" s="186"/>
      <c r="I49" s="186">
        <v>7.135</v>
      </c>
      <c r="J49" s="249">
        <v>42736</v>
      </c>
      <c r="K49" s="190" t="s">
        <v>614</v>
      </c>
      <c r="L49" s="190" t="s">
        <v>614</v>
      </c>
      <c r="M49" s="190" t="s">
        <v>614</v>
      </c>
      <c r="N49" s="190" t="s">
        <v>614</v>
      </c>
      <c r="O49" s="190" t="s">
        <v>614</v>
      </c>
      <c r="P49" s="186">
        <v>5.805</v>
      </c>
      <c r="Q49" s="186">
        <v>7.135</v>
      </c>
      <c r="R49" s="190" t="s">
        <v>614</v>
      </c>
      <c r="S49" s="190" t="s">
        <v>614</v>
      </c>
      <c r="T49" s="186">
        <v>7.135</v>
      </c>
      <c r="U49" s="190" t="s">
        <v>614</v>
      </c>
      <c r="V49" s="190" t="s">
        <v>614</v>
      </c>
      <c r="W49" s="190" t="s">
        <v>614</v>
      </c>
      <c r="X49" s="190" t="s">
        <v>614</v>
      </c>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row>
    <row r="50" spans="1:75" ht="31.5">
      <c r="A50" s="173" t="s">
        <v>755</v>
      </c>
      <c r="B50" s="162" t="s">
        <v>685</v>
      </c>
      <c r="C50" s="212"/>
      <c r="D50" s="212"/>
      <c r="E50" s="212"/>
      <c r="F50" s="212"/>
      <c r="G50" s="212"/>
      <c r="H50" s="200">
        <f>H51</f>
        <v>0</v>
      </c>
      <c r="I50" s="200">
        <f>I51</f>
        <v>4.545</v>
      </c>
      <c r="J50" s="212"/>
      <c r="K50" s="212"/>
      <c r="L50" s="212"/>
      <c r="M50" s="212"/>
      <c r="N50" s="212"/>
      <c r="O50" s="212"/>
      <c r="P50" s="200"/>
      <c r="Q50" s="200">
        <f>Q51</f>
        <v>4.545</v>
      </c>
      <c r="R50" s="212"/>
      <c r="S50" s="212"/>
      <c r="T50" s="200">
        <f>T51</f>
        <v>4.545</v>
      </c>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row>
    <row r="51" spans="1:75" ht="15.75">
      <c r="A51" s="176" t="s">
        <v>756</v>
      </c>
      <c r="B51" s="189" t="s">
        <v>757</v>
      </c>
      <c r="C51" s="184" t="s">
        <v>614</v>
      </c>
      <c r="D51" s="190" t="s">
        <v>761</v>
      </c>
      <c r="E51" s="248">
        <v>2021</v>
      </c>
      <c r="F51" s="248">
        <v>2021</v>
      </c>
      <c r="G51" s="190" t="s">
        <v>614</v>
      </c>
      <c r="H51" s="186"/>
      <c r="I51" s="186">
        <v>4.545</v>
      </c>
      <c r="J51" s="249">
        <v>42736</v>
      </c>
      <c r="K51" s="190" t="s">
        <v>614</v>
      </c>
      <c r="L51" s="190" t="s">
        <v>614</v>
      </c>
      <c r="M51" s="190" t="s">
        <v>614</v>
      </c>
      <c r="N51" s="190" t="s">
        <v>614</v>
      </c>
      <c r="O51" s="190" t="s">
        <v>614</v>
      </c>
      <c r="P51" s="186">
        <v>3.75</v>
      </c>
      <c r="Q51" s="186">
        <v>4.545</v>
      </c>
      <c r="R51" s="190" t="s">
        <v>614</v>
      </c>
      <c r="S51" s="190" t="s">
        <v>614</v>
      </c>
      <c r="T51" s="186">
        <v>4.545</v>
      </c>
      <c r="U51" s="190" t="s">
        <v>614</v>
      </c>
      <c r="V51" s="190" t="s">
        <v>614</v>
      </c>
      <c r="W51" s="190" t="s">
        <v>614</v>
      </c>
      <c r="X51" s="190" t="s">
        <v>614</v>
      </c>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row>
    <row r="52" spans="1:75" ht="15.75">
      <c r="A52" s="207">
        <v>2</v>
      </c>
      <c r="B52" s="157" t="s">
        <v>724</v>
      </c>
      <c r="C52" s="216"/>
      <c r="D52" s="216"/>
      <c r="E52" s="216"/>
      <c r="F52" s="216"/>
      <c r="G52" s="216"/>
      <c r="H52" s="185">
        <f>H53</f>
        <v>6.545</v>
      </c>
      <c r="I52" s="185">
        <f>I53</f>
        <v>7.933</v>
      </c>
      <c r="J52" s="216"/>
      <c r="K52" s="216"/>
      <c r="L52" s="216"/>
      <c r="M52" s="216"/>
      <c r="N52" s="216"/>
      <c r="O52" s="216"/>
      <c r="P52" s="185">
        <f>P53</f>
        <v>6.545</v>
      </c>
      <c r="Q52" s="185">
        <f>Q53</f>
        <v>7.933</v>
      </c>
      <c r="R52" s="216"/>
      <c r="S52" s="216"/>
      <c r="T52" s="185">
        <f aca="true" t="shared" si="0" ref="T52:T57">T53</f>
        <v>7.933</v>
      </c>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row>
    <row r="53" spans="1:75" ht="47.25">
      <c r="A53" s="171" t="s">
        <v>725</v>
      </c>
      <c r="B53" s="157" t="s">
        <v>676</v>
      </c>
      <c r="C53" s="216"/>
      <c r="D53" s="216"/>
      <c r="E53" s="216"/>
      <c r="F53" s="216"/>
      <c r="G53" s="216"/>
      <c r="H53" s="185">
        <f aca="true" t="shared" si="1" ref="H53:I57">H54</f>
        <v>6.545</v>
      </c>
      <c r="I53" s="185">
        <f t="shared" si="1"/>
        <v>7.933</v>
      </c>
      <c r="J53" s="216"/>
      <c r="K53" s="216"/>
      <c r="L53" s="216"/>
      <c r="M53" s="216"/>
      <c r="N53" s="216"/>
      <c r="O53" s="216"/>
      <c r="P53" s="185">
        <f aca="true" t="shared" si="2" ref="P53:Q57">P54</f>
        <v>6.545</v>
      </c>
      <c r="Q53" s="185">
        <f t="shared" si="2"/>
        <v>7.933</v>
      </c>
      <c r="R53" s="216"/>
      <c r="S53" s="216"/>
      <c r="T53" s="185">
        <f t="shared" si="0"/>
        <v>7.933</v>
      </c>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row>
    <row r="54" spans="1:75" ht="15.75">
      <c r="A54" s="171" t="s">
        <v>726</v>
      </c>
      <c r="B54" s="158" t="s">
        <v>677</v>
      </c>
      <c r="C54" s="216"/>
      <c r="D54" s="216"/>
      <c r="E54" s="216"/>
      <c r="F54" s="216"/>
      <c r="G54" s="216"/>
      <c r="H54" s="185">
        <f t="shared" si="1"/>
        <v>6.545</v>
      </c>
      <c r="I54" s="185">
        <f t="shared" si="1"/>
        <v>7.933</v>
      </c>
      <c r="J54" s="216"/>
      <c r="K54" s="216"/>
      <c r="L54" s="216"/>
      <c r="M54" s="216"/>
      <c r="N54" s="216"/>
      <c r="O54" s="216"/>
      <c r="P54" s="185">
        <f t="shared" si="2"/>
        <v>6.545</v>
      </c>
      <c r="Q54" s="185">
        <f t="shared" si="2"/>
        <v>7.933</v>
      </c>
      <c r="R54" s="216"/>
      <c r="S54" s="216"/>
      <c r="T54" s="185">
        <f t="shared" si="0"/>
        <v>7.933</v>
      </c>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row>
    <row r="55" spans="1:75" ht="15.75">
      <c r="A55" s="171" t="s">
        <v>727</v>
      </c>
      <c r="B55" s="158" t="s">
        <v>678</v>
      </c>
      <c r="C55" s="207"/>
      <c r="D55" s="207"/>
      <c r="E55" s="207"/>
      <c r="F55" s="207"/>
      <c r="G55" s="207"/>
      <c r="H55" s="185">
        <f t="shared" si="1"/>
        <v>6.545</v>
      </c>
      <c r="I55" s="185">
        <f t="shared" si="1"/>
        <v>7.933</v>
      </c>
      <c r="J55" s="207"/>
      <c r="K55" s="207"/>
      <c r="L55" s="207"/>
      <c r="M55" s="207"/>
      <c r="N55" s="207"/>
      <c r="O55" s="207"/>
      <c r="P55" s="185">
        <f t="shared" si="2"/>
        <v>6.545</v>
      </c>
      <c r="Q55" s="185">
        <f t="shared" si="2"/>
        <v>7.933</v>
      </c>
      <c r="R55" s="207"/>
      <c r="S55" s="207"/>
      <c r="T55" s="185">
        <f t="shared" si="0"/>
        <v>7.933</v>
      </c>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row>
    <row r="56" spans="1:75" ht="15.75">
      <c r="A56" s="171" t="s">
        <v>728</v>
      </c>
      <c r="B56" s="191" t="s">
        <v>729</v>
      </c>
      <c r="C56" s="216"/>
      <c r="D56" s="216"/>
      <c r="E56" s="216"/>
      <c r="F56" s="216"/>
      <c r="G56" s="216"/>
      <c r="H56" s="185">
        <f t="shared" si="1"/>
        <v>6.545</v>
      </c>
      <c r="I56" s="185">
        <f t="shared" si="1"/>
        <v>7.933</v>
      </c>
      <c r="J56" s="216"/>
      <c r="K56" s="216"/>
      <c r="L56" s="216"/>
      <c r="M56" s="216"/>
      <c r="N56" s="216"/>
      <c r="O56" s="216"/>
      <c r="P56" s="185">
        <f t="shared" si="2"/>
        <v>6.545</v>
      </c>
      <c r="Q56" s="185">
        <f t="shared" si="2"/>
        <v>7.933</v>
      </c>
      <c r="R56" s="216"/>
      <c r="S56" s="216"/>
      <c r="T56" s="185">
        <f t="shared" si="0"/>
        <v>7.933</v>
      </c>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row>
    <row r="57" spans="1:75" ht="15.75">
      <c r="A57" s="171" t="s">
        <v>730</v>
      </c>
      <c r="B57" s="188" t="s">
        <v>710</v>
      </c>
      <c r="C57" s="216"/>
      <c r="D57" s="216"/>
      <c r="E57" s="216"/>
      <c r="F57" s="216"/>
      <c r="G57" s="216"/>
      <c r="H57" s="185">
        <f t="shared" si="1"/>
        <v>6.545</v>
      </c>
      <c r="I57" s="185">
        <f t="shared" si="1"/>
        <v>7.933</v>
      </c>
      <c r="J57" s="216"/>
      <c r="K57" s="216"/>
      <c r="L57" s="216"/>
      <c r="M57" s="216"/>
      <c r="N57" s="216"/>
      <c r="O57" s="216"/>
      <c r="P57" s="185">
        <f t="shared" si="2"/>
        <v>6.545</v>
      </c>
      <c r="Q57" s="185">
        <f t="shared" si="2"/>
        <v>7.933</v>
      </c>
      <c r="R57" s="216"/>
      <c r="S57" s="216"/>
      <c r="T57" s="185">
        <f t="shared" si="0"/>
        <v>7.933</v>
      </c>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row>
    <row r="58" spans="1:75" ht="31.5">
      <c r="A58" s="217" t="s">
        <v>731</v>
      </c>
      <c r="B58" s="193" t="s">
        <v>685</v>
      </c>
      <c r="C58" s="218"/>
      <c r="D58" s="218"/>
      <c r="E58" s="218"/>
      <c r="F58" s="218"/>
      <c r="G58" s="218"/>
      <c r="H58" s="221">
        <f>SUM(H59:H59)</f>
        <v>6.545</v>
      </c>
      <c r="I58" s="221">
        <f>SUM(I59:I59)</f>
        <v>7.933</v>
      </c>
      <c r="J58" s="218"/>
      <c r="K58" s="218"/>
      <c r="L58" s="218"/>
      <c r="M58" s="218"/>
      <c r="N58" s="218"/>
      <c r="O58" s="218"/>
      <c r="P58" s="221">
        <f>SUM(P59:P59)</f>
        <v>6.545</v>
      </c>
      <c r="Q58" s="221">
        <f>SUM(Q59:Q59)</f>
        <v>7.933</v>
      </c>
      <c r="R58" s="218"/>
      <c r="S58" s="218"/>
      <c r="T58" s="221">
        <f>SUM(T59:T59)</f>
        <v>7.933</v>
      </c>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row>
    <row r="59" spans="1:75" ht="63">
      <c r="A59" s="169" t="s">
        <v>732</v>
      </c>
      <c r="B59" s="194" t="s">
        <v>733</v>
      </c>
      <c r="C59" s="184" t="s">
        <v>614</v>
      </c>
      <c r="D59" s="190" t="s">
        <v>761</v>
      </c>
      <c r="E59" s="248">
        <v>2021</v>
      </c>
      <c r="F59" s="248">
        <v>2021</v>
      </c>
      <c r="G59" s="190" t="s">
        <v>614</v>
      </c>
      <c r="H59" s="214">
        <v>6.545</v>
      </c>
      <c r="I59" s="163">
        <v>7.933</v>
      </c>
      <c r="J59" s="249">
        <v>42736</v>
      </c>
      <c r="K59" s="190" t="s">
        <v>614</v>
      </c>
      <c r="L59" s="190" t="s">
        <v>614</v>
      </c>
      <c r="M59" s="190" t="s">
        <v>614</v>
      </c>
      <c r="N59" s="190" t="s">
        <v>614</v>
      </c>
      <c r="O59" s="190" t="s">
        <v>614</v>
      </c>
      <c r="P59" s="214">
        <v>6.545</v>
      </c>
      <c r="Q59" s="214">
        <v>7.933</v>
      </c>
      <c r="R59" s="190" t="s">
        <v>614</v>
      </c>
      <c r="S59" s="190" t="s">
        <v>614</v>
      </c>
      <c r="T59" s="163">
        <v>7.933</v>
      </c>
      <c r="U59" s="190" t="s">
        <v>614</v>
      </c>
      <c r="V59" s="190" t="s">
        <v>614</v>
      </c>
      <c r="W59" s="190" t="s">
        <v>614</v>
      </c>
      <c r="X59" s="190" t="s">
        <v>614</v>
      </c>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row>
    <row r="60" spans="4:13" s="24" customFormat="1" ht="17.25" customHeight="1">
      <c r="D60" s="338" t="s">
        <v>807</v>
      </c>
      <c r="E60" s="338"/>
      <c r="F60" s="338"/>
      <c r="G60" s="338"/>
      <c r="H60" s="338"/>
      <c r="I60" s="338"/>
      <c r="J60" s="338"/>
      <c r="K60" s="338"/>
      <c r="L60" s="338"/>
      <c r="M60" s="338"/>
    </row>
    <row r="61" spans="4:33" s="24" customFormat="1" ht="56.25" customHeight="1">
      <c r="D61" s="338"/>
      <c r="E61" s="338"/>
      <c r="F61" s="338"/>
      <c r="G61" s="338"/>
      <c r="H61" s="338"/>
      <c r="I61" s="338"/>
      <c r="J61" s="338"/>
      <c r="K61" s="338"/>
      <c r="L61" s="338"/>
      <c r="M61" s="338"/>
      <c r="N61" s="307"/>
      <c r="P61" s="308"/>
      <c r="R61" s="309"/>
      <c r="S61" s="308"/>
      <c r="T61" s="310"/>
      <c r="W61" s="308" t="s">
        <v>808</v>
      </c>
      <c r="AG61" s="308" t="s">
        <v>808</v>
      </c>
    </row>
    <row r="62" spans="2:22" ht="15.75">
      <c r="B62" s="347"/>
      <c r="C62" s="347"/>
      <c r="D62" s="347"/>
      <c r="E62" s="347"/>
      <c r="F62" s="347"/>
      <c r="G62" s="347"/>
      <c r="H62" s="347"/>
      <c r="I62" s="347"/>
      <c r="J62" s="347"/>
      <c r="K62" s="347"/>
      <c r="L62" s="347"/>
      <c r="M62" s="347"/>
      <c r="N62" s="347"/>
      <c r="O62" s="347"/>
      <c r="P62" s="347"/>
      <c r="Q62" s="347"/>
      <c r="R62" s="347"/>
      <c r="S62" s="347"/>
      <c r="T62" s="347"/>
      <c r="U62" s="347"/>
      <c r="V62" s="347"/>
    </row>
    <row r="63" spans="2:22" ht="15.75">
      <c r="B63" s="350"/>
      <c r="C63" s="350"/>
      <c r="D63" s="350"/>
      <c r="E63" s="350"/>
      <c r="F63" s="350"/>
      <c r="G63" s="350"/>
      <c r="H63" s="350"/>
      <c r="I63" s="350"/>
      <c r="J63" s="350"/>
      <c r="K63" s="350"/>
      <c r="L63" s="350"/>
      <c r="M63" s="350"/>
      <c r="N63" s="350"/>
      <c r="O63" s="350"/>
      <c r="P63" s="350"/>
      <c r="Q63" s="350"/>
      <c r="R63" s="350"/>
      <c r="S63" s="350"/>
      <c r="T63" s="350"/>
      <c r="U63" s="350"/>
      <c r="V63" s="350"/>
    </row>
    <row r="64" spans="2:22" ht="15.75">
      <c r="B64" s="347"/>
      <c r="C64" s="347"/>
      <c r="D64" s="347"/>
      <c r="E64" s="347"/>
      <c r="F64" s="347"/>
      <c r="G64" s="347"/>
      <c r="H64" s="347"/>
      <c r="I64" s="347"/>
      <c r="J64" s="347"/>
      <c r="K64" s="347"/>
      <c r="L64" s="347"/>
      <c r="M64" s="347"/>
      <c r="N64" s="347"/>
      <c r="O64" s="347"/>
      <c r="P64" s="347"/>
      <c r="Q64" s="347"/>
      <c r="R64" s="347"/>
      <c r="S64" s="347"/>
      <c r="T64" s="347"/>
      <c r="U64" s="347"/>
      <c r="V64" s="347"/>
    </row>
    <row r="65" spans="2:22" ht="15.75">
      <c r="B65" s="348"/>
      <c r="C65" s="348"/>
      <c r="D65" s="348"/>
      <c r="E65" s="348"/>
      <c r="F65" s="348"/>
      <c r="G65" s="348"/>
      <c r="H65" s="348"/>
      <c r="I65" s="348"/>
      <c r="J65" s="348"/>
      <c r="K65" s="348"/>
      <c r="L65" s="348"/>
      <c r="M65" s="348"/>
      <c r="N65" s="348"/>
      <c r="O65" s="348"/>
      <c r="P65" s="348"/>
      <c r="Q65" s="348"/>
      <c r="R65" s="348"/>
      <c r="S65" s="348"/>
      <c r="T65" s="348"/>
      <c r="U65" s="348"/>
      <c r="V65" s="348"/>
    </row>
    <row r="66" spans="2:12" ht="15.75">
      <c r="B66" s="98"/>
      <c r="C66" s="2"/>
      <c r="D66" s="2"/>
      <c r="E66" s="2"/>
      <c r="F66" s="2"/>
      <c r="G66" s="2"/>
      <c r="H66" s="2"/>
      <c r="I66" s="2"/>
      <c r="J66" s="2"/>
      <c r="K66" s="2"/>
      <c r="L66" s="2"/>
    </row>
    <row r="67" spans="2:22" ht="15.75">
      <c r="B67" s="349"/>
      <c r="C67" s="349"/>
      <c r="D67" s="349"/>
      <c r="E67" s="349"/>
      <c r="F67" s="349"/>
      <c r="G67" s="349"/>
      <c r="H67" s="349"/>
      <c r="I67" s="349"/>
      <c r="J67" s="349"/>
      <c r="K67" s="349"/>
      <c r="L67" s="349"/>
      <c r="M67" s="349"/>
      <c r="N67" s="349"/>
      <c r="O67" s="349"/>
      <c r="P67" s="349"/>
      <c r="Q67" s="349"/>
      <c r="R67" s="349"/>
      <c r="S67" s="349"/>
      <c r="T67" s="349"/>
      <c r="U67" s="349"/>
      <c r="V67" s="349"/>
    </row>
  </sheetData>
  <sheetProtection/>
  <mergeCells count="44">
    <mergeCell ref="A6:BW6"/>
    <mergeCell ref="A7:BW7"/>
    <mergeCell ref="A9:BW9"/>
    <mergeCell ref="A11:BW11"/>
    <mergeCell ref="A12:BW12"/>
    <mergeCell ref="D60:M61"/>
    <mergeCell ref="B64:V64"/>
    <mergeCell ref="B65:V65"/>
    <mergeCell ref="B67:V67"/>
    <mergeCell ref="B62:V62"/>
    <mergeCell ref="B63:V63"/>
    <mergeCell ref="F14:G15"/>
    <mergeCell ref="K15:M15"/>
    <mergeCell ref="O14:O16"/>
    <mergeCell ref="P15:Q15"/>
    <mergeCell ref="B14:B16"/>
    <mergeCell ref="D14:D16"/>
    <mergeCell ref="BW14:BW16"/>
    <mergeCell ref="C14:C16"/>
    <mergeCell ref="A14:A16"/>
    <mergeCell ref="N14:N16"/>
    <mergeCell ref="E14:E16"/>
    <mergeCell ref="BR15:BV15"/>
    <mergeCell ref="AI14:BV14"/>
    <mergeCell ref="AX15:BB15"/>
    <mergeCell ref="H14:M14"/>
    <mergeCell ref="H15:J15"/>
    <mergeCell ref="AS15:AW15"/>
    <mergeCell ref="BM15:BQ15"/>
    <mergeCell ref="AI15:AM15"/>
    <mergeCell ref="AN15:AR15"/>
    <mergeCell ref="BC15:BG15"/>
    <mergeCell ref="BH15:BL15"/>
    <mergeCell ref="A10:AH10"/>
    <mergeCell ref="A5:AH5"/>
    <mergeCell ref="A8:AH8"/>
    <mergeCell ref="A4:BW4"/>
    <mergeCell ref="Y15:AC15"/>
    <mergeCell ref="AD15:AH15"/>
    <mergeCell ref="Y14:AH14"/>
    <mergeCell ref="V14:X15"/>
    <mergeCell ref="T14:U15"/>
    <mergeCell ref="R15:S15"/>
    <mergeCell ref="P14:S14"/>
  </mergeCells>
  <printOptions horizontalCentered="1"/>
  <pageMargins left="0.984251968503937" right="0.3937007874015748" top="0.5905511811023622" bottom="0.5905511811023622" header="0.31496062992125984" footer="0.31496062992125984"/>
  <pageSetup fitToHeight="0" fitToWidth="1" horizontalDpi="600" verticalDpi="600" orientation="landscape" paperSize="8" scale="40" r:id="rId1"/>
  <headerFooter differentFirst="1">
    <oddHeader>&amp;C&amp;P</oddHeader>
  </headerFooter>
  <colBreaks count="1" manualBreakCount="1">
    <brk id="34" max="29" man="1"/>
  </colBreaks>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BD23"/>
  <sheetViews>
    <sheetView tabSelected="1" zoomScaleSheetLayoutView="115" zoomScalePageLayoutView="0" workbookViewId="0" topLeftCell="A1">
      <selection activeCell="H1" sqref="A1:H21"/>
    </sheetView>
  </sheetViews>
  <sheetFormatPr defaultColWidth="9.00390625" defaultRowHeight="15.75"/>
  <cols>
    <col min="1" max="1" width="7.25390625" style="1" customWidth="1"/>
    <col min="2" max="2" width="49.625" style="1" customWidth="1"/>
    <col min="3" max="3" width="13.00390625" style="1" customWidth="1"/>
    <col min="4" max="4" width="12.375" style="1" customWidth="1"/>
    <col min="5" max="7" width="16.50390625" style="1" customWidth="1"/>
    <col min="8" max="8" width="14.375" style="1" customWidth="1"/>
    <col min="9" max="9" width="4.50390625" style="1" customWidth="1"/>
    <col min="10" max="10" width="6.00390625" style="1" customWidth="1"/>
    <col min="11" max="12" width="5.75390625" style="1" customWidth="1"/>
    <col min="13" max="13" width="5.00390625" style="1" customWidth="1"/>
    <col min="14" max="14" width="4.75390625" style="1" customWidth="1"/>
    <col min="15" max="15" width="4.375" style="1" customWidth="1"/>
    <col min="16" max="16" width="4.25390625" style="1" customWidth="1"/>
    <col min="17" max="17" width="5.75390625" style="1" customWidth="1"/>
    <col min="18" max="18" width="6.25390625" style="1" customWidth="1"/>
    <col min="19" max="19" width="4.625" style="1" customWidth="1"/>
    <col min="20" max="20" width="4.375" style="1" customWidth="1"/>
    <col min="21" max="22" width="3.375" style="1" customWidth="1"/>
    <col min="23" max="23" width="4.125" style="1" customWidth="1"/>
    <col min="24" max="26" width="5.75390625" style="1" customWidth="1"/>
    <col min="27" max="27" width="3.875" style="1" customWidth="1"/>
    <col min="28" max="28" width="4.50390625" style="1" customWidth="1"/>
    <col min="29" max="29" width="3.875" style="1" customWidth="1"/>
    <col min="30" max="30" width="4.375" style="1" customWidth="1"/>
    <col min="31" max="33" width="5.75390625" style="1" customWidth="1"/>
    <col min="34" max="34" width="6.125" style="1" customWidth="1"/>
    <col min="35" max="35" width="5.75390625" style="1" customWidth="1"/>
    <col min="36" max="36" width="6.50390625" style="1" customWidth="1"/>
    <col min="37" max="37" width="3.50390625" style="1" customWidth="1"/>
    <col min="38" max="38" width="5.75390625" style="1" customWidth="1"/>
    <col min="39" max="39" width="16.125" style="1" customWidth="1"/>
    <col min="40" max="40" width="21.25390625" style="1" customWidth="1"/>
    <col min="41" max="41" width="12.625" style="1" customWidth="1"/>
    <col min="42" max="42" width="22.375" style="1" customWidth="1"/>
    <col min="43" max="43" width="10.875" style="1" customWidth="1"/>
    <col min="44" max="44" width="17.375" style="1" customWidth="1"/>
    <col min="45" max="46" width="4.125" style="1" customWidth="1"/>
    <col min="47" max="47" width="3.75390625" style="1" customWidth="1"/>
    <col min="48" max="48" width="3.875" style="1" customWidth="1"/>
    <col min="49" max="49" width="4.50390625" style="1" customWidth="1"/>
    <col min="50" max="50" width="5.00390625" style="1" customWidth="1"/>
    <col min="51" max="51" width="5.50390625" style="1" customWidth="1"/>
    <col min="52" max="52" width="5.75390625" style="1" customWidth="1"/>
    <col min="53" max="53" width="5.50390625" style="1" customWidth="1"/>
    <col min="54" max="55" width="5.00390625" style="1" customWidth="1"/>
    <col min="56" max="56" width="12.875" style="1" customWidth="1"/>
    <col min="57" max="66" width="5.00390625" style="1" customWidth="1"/>
    <col min="67" max="16384" width="9.00390625" style="1" customWidth="1"/>
  </cols>
  <sheetData>
    <row r="1" spans="8:24" ht="18.75">
      <c r="H1" s="23" t="s">
        <v>481</v>
      </c>
      <c r="N1" s="2"/>
      <c r="O1" s="3"/>
      <c r="P1" s="2"/>
      <c r="Q1" s="2"/>
      <c r="R1" s="2"/>
      <c r="S1" s="2"/>
      <c r="T1" s="2"/>
      <c r="U1" s="2"/>
      <c r="V1" s="2"/>
      <c r="W1" s="2"/>
      <c r="X1" s="2"/>
    </row>
    <row r="2" spans="8:24" ht="18.75">
      <c r="H2" s="13" t="s">
        <v>1</v>
      </c>
      <c r="N2" s="2"/>
      <c r="O2" s="3"/>
      <c r="P2" s="2"/>
      <c r="Q2" s="2"/>
      <c r="R2" s="2"/>
      <c r="S2" s="2"/>
      <c r="T2" s="2"/>
      <c r="U2" s="2"/>
      <c r="V2" s="2"/>
      <c r="W2" s="2"/>
      <c r="X2" s="2"/>
    </row>
    <row r="3" spans="8:24" ht="18.75">
      <c r="H3" s="13" t="s">
        <v>745</v>
      </c>
      <c r="N3" s="2"/>
      <c r="O3" s="3"/>
      <c r="P3" s="2"/>
      <c r="Q3" s="2"/>
      <c r="R3" s="2"/>
      <c r="S3" s="2"/>
      <c r="T3" s="2"/>
      <c r="U3" s="2"/>
      <c r="V3" s="2"/>
      <c r="W3" s="2"/>
      <c r="X3" s="2"/>
    </row>
    <row r="4" spans="8:24" ht="18.75">
      <c r="H4" s="13"/>
      <c r="N4" s="2"/>
      <c r="O4" s="3"/>
      <c r="P4" s="2"/>
      <c r="Q4" s="2"/>
      <c r="R4" s="2"/>
      <c r="S4" s="2"/>
      <c r="T4" s="2"/>
      <c r="U4" s="2"/>
      <c r="V4" s="2"/>
      <c r="W4" s="2"/>
      <c r="X4" s="2"/>
    </row>
    <row r="5" spans="1:24" ht="15.75">
      <c r="A5" s="511" t="s">
        <v>384</v>
      </c>
      <c r="B5" s="511"/>
      <c r="C5" s="511"/>
      <c r="D5" s="511"/>
      <c r="E5" s="511"/>
      <c r="F5" s="511"/>
      <c r="G5" s="511"/>
      <c r="H5" s="511"/>
      <c r="N5" s="2"/>
      <c r="O5" s="3"/>
      <c r="P5" s="2"/>
      <c r="Q5" s="2"/>
      <c r="R5" s="2"/>
      <c r="S5" s="2"/>
      <c r="T5" s="2"/>
      <c r="U5" s="2"/>
      <c r="V5" s="2"/>
      <c r="W5" s="2"/>
      <c r="X5" s="2"/>
    </row>
    <row r="6" spans="9:47" ht="15.75">
      <c r="I6" s="2"/>
      <c r="J6" s="2"/>
      <c r="K6" s="2"/>
      <c r="L6" s="2"/>
      <c r="M6" s="2"/>
      <c r="N6" s="2"/>
      <c r="O6" s="4"/>
      <c r="P6" s="4"/>
      <c r="Q6" s="4"/>
      <c r="R6" s="4"/>
      <c r="S6" s="4"/>
      <c r="T6" s="4"/>
      <c r="U6" s="4"/>
      <c r="V6" s="4"/>
      <c r="W6" s="4"/>
      <c r="X6" s="4"/>
      <c r="Y6" s="4"/>
      <c r="Z6" s="4"/>
      <c r="AA6" s="4"/>
      <c r="AB6" s="4"/>
      <c r="AC6" s="2"/>
      <c r="AD6" s="4"/>
      <c r="AE6" s="2"/>
      <c r="AF6" s="2"/>
      <c r="AG6" s="2"/>
      <c r="AH6" s="2"/>
      <c r="AI6" s="2"/>
      <c r="AJ6" s="2"/>
      <c r="AK6" s="2"/>
      <c r="AL6" s="2"/>
      <c r="AM6" s="2"/>
      <c r="AN6" s="2"/>
      <c r="AO6" s="2"/>
      <c r="AP6" s="2"/>
      <c r="AQ6" s="2"/>
      <c r="AR6" s="2"/>
      <c r="AS6" s="2"/>
      <c r="AT6" s="2"/>
      <c r="AU6" s="2"/>
    </row>
    <row r="7" spans="1:47" ht="15.75">
      <c r="A7" s="327" t="s">
        <v>668</v>
      </c>
      <c r="B7" s="327"/>
      <c r="C7" s="327"/>
      <c r="D7" s="327"/>
      <c r="E7" s="327"/>
      <c r="F7" s="327"/>
      <c r="G7" s="327"/>
      <c r="H7" s="327"/>
      <c r="I7" s="87"/>
      <c r="J7" s="87"/>
      <c r="K7" s="87"/>
      <c r="L7" s="87"/>
      <c r="M7" s="87"/>
      <c r="N7" s="87"/>
      <c r="O7" s="4"/>
      <c r="P7" s="4"/>
      <c r="Q7" s="4"/>
      <c r="R7" s="4"/>
      <c r="S7" s="4"/>
      <c r="T7" s="4"/>
      <c r="U7" s="4"/>
      <c r="V7" s="4"/>
      <c r="W7" s="4"/>
      <c r="X7" s="4"/>
      <c r="Y7" s="4"/>
      <c r="Z7" s="4"/>
      <c r="AA7" s="4"/>
      <c r="AB7" s="4"/>
      <c r="AC7" s="2"/>
      <c r="AD7" s="4"/>
      <c r="AE7" s="2"/>
      <c r="AF7" s="2"/>
      <c r="AG7" s="2"/>
      <c r="AH7" s="2"/>
      <c r="AI7" s="2"/>
      <c r="AJ7" s="2"/>
      <c r="AK7" s="2"/>
      <c r="AL7" s="2"/>
      <c r="AM7" s="2"/>
      <c r="AN7" s="2"/>
      <c r="AO7" s="2"/>
      <c r="AP7" s="2"/>
      <c r="AQ7" s="2"/>
      <c r="AR7" s="2"/>
      <c r="AS7" s="2"/>
      <c r="AT7" s="2"/>
      <c r="AU7" s="2"/>
    </row>
    <row r="8" spans="1:47" ht="15.75">
      <c r="A8" s="327" t="s">
        <v>295</v>
      </c>
      <c r="B8" s="327"/>
      <c r="C8" s="327"/>
      <c r="D8" s="327"/>
      <c r="E8" s="327"/>
      <c r="F8" s="327"/>
      <c r="G8" s="327"/>
      <c r="H8" s="327"/>
      <c r="I8" s="41"/>
      <c r="J8" s="41"/>
      <c r="K8" s="41"/>
      <c r="L8" s="41"/>
      <c r="M8" s="41"/>
      <c r="N8" s="41"/>
      <c r="O8" s="4"/>
      <c r="P8" s="4"/>
      <c r="Q8" s="4"/>
      <c r="R8" s="4"/>
      <c r="S8" s="4"/>
      <c r="T8" s="4"/>
      <c r="U8" s="4"/>
      <c r="V8" s="4"/>
      <c r="W8" s="4"/>
      <c r="X8" s="4"/>
      <c r="Y8" s="4"/>
      <c r="Z8" s="4"/>
      <c r="AA8" s="4"/>
      <c r="AB8" s="4"/>
      <c r="AC8" s="2"/>
      <c r="AD8" s="4"/>
      <c r="AE8" s="2"/>
      <c r="AF8" s="2"/>
      <c r="AG8" s="2"/>
      <c r="AH8" s="2"/>
      <c r="AI8" s="2"/>
      <c r="AJ8" s="2"/>
      <c r="AK8" s="2"/>
      <c r="AL8" s="2"/>
      <c r="AM8" s="2"/>
      <c r="AN8" s="2"/>
      <c r="AO8" s="2"/>
      <c r="AP8" s="2"/>
      <c r="AQ8" s="2"/>
      <c r="AR8" s="2"/>
      <c r="AS8" s="2"/>
      <c r="AT8" s="2"/>
      <c r="AU8" s="2"/>
    </row>
    <row r="9" spans="1:47" ht="15.75">
      <c r="A9" s="2"/>
      <c r="B9" s="2"/>
      <c r="C9" s="2"/>
      <c r="D9" s="2"/>
      <c r="E9" s="2"/>
      <c r="F9" s="2"/>
      <c r="G9" s="2"/>
      <c r="H9" s="2"/>
      <c r="I9" s="2"/>
      <c r="J9" s="2"/>
      <c r="K9" s="2"/>
      <c r="L9" s="2"/>
      <c r="M9" s="2"/>
      <c r="N9" s="2"/>
      <c r="O9" s="4"/>
      <c r="P9" s="4"/>
      <c r="Q9" s="4"/>
      <c r="R9" s="4"/>
      <c r="S9" s="4"/>
      <c r="T9" s="4"/>
      <c r="U9" s="4"/>
      <c r="V9" s="4"/>
      <c r="W9" s="4"/>
      <c r="X9" s="4"/>
      <c r="Y9" s="4"/>
      <c r="Z9" s="4"/>
      <c r="AA9" s="4"/>
      <c r="AB9" s="4"/>
      <c r="AC9" s="2"/>
      <c r="AD9" s="4"/>
      <c r="AE9" s="2"/>
      <c r="AF9" s="2"/>
      <c r="AG9" s="2"/>
      <c r="AH9" s="2"/>
      <c r="AI9" s="2"/>
      <c r="AJ9" s="2"/>
      <c r="AK9" s="2"/>
      <c r="AL9" s="2"/>
      <c r="AM9" s="2"/>
      <c r="AN9" s="2"/>
      <c r="AO9" s="2"/>
      <c r="AP9" s="2"/>
      <c r="AQ9" s="2"/>
      <c r="AR9" s="2"/>
      <c r="AS9" s="2"/>
      <c r="AT9" s="2"/>
      <c r="AU9" s="2"/>
    </row>
    <row r="10" spans="1:56" ht="26.25" customHeight="1">
      <c r="A10" s="374" t="s">
        <v>751</v>
      </c>
      <c r="B10" s="374"/>
      <c r="C10" s="374"/>
      <c r="D10" s="374"/>
      <c r="E10" s="374"/>
      <c r="F10" s="374"/>
      <c r="G10" s="374"/>
      <c r="H10" s="374"/>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row>
    <row r="11" spans="1:56" ht="15" customHeight="1">
      <c r="A11" s="92"/>
      <c r="B11" s="92"/>
      <c r="C11" s="92"/>
      <c r="D11" s="92"/>
      <c r="E11" s="92"/>
      <c r="F11" s="92"/>
      <c r="G11" s="92"/>
      <c r="H11" s="92"/>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row>
    <row r="12" spans="1:56" ht="18" customHeight="1">
      <c r="A12" s="387" t="s">
        <v>669</v>
      </c>
      <c r="B12" s="387"/>
      <c r="C12" s="387"/>
      <c r="D12" s="387"/>
      <c r="E12" s="387"/>
      <c r="F12" s="387"/>
      <c r="G12" s="387"/>
      <c r="H12" s="387"/>
      <c r="I12" s="86"/>
      <c r="J12" s="86"/>
      <c r="K12" s="86"/>
      <c r="L12" s="86"/>
      <c r="M12" s="86"/>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row>
    <row r="13" spans="1:56" ht="13.5" customHeight="1">
      <c r="A13" s="86"/>
      <c r="B13" s="86"/>
      <c r="C13" s="86"/>
      <c r="D13" s="86"/>
      <c r="E13" s="86"/>
      <c r="F13" s="86"/>
      <c r="G13" s="86"/>
      <c r="H13" s="86"/>
      <c r="I13" s="86"/>
      <c r="J13" s="86"/>
      <c r="K13" s="86"/>
      <c r="L13" s="86"/>
      <c r="M13" s="86"/>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row>
    <row r="14" spans="1:48" ht="36" customHeight="1">
      <c r="A14" s="513" t="s">
        <v>492</v>
      </c>
      <c r="B14" s="512" t="s">
        <v>304</v>
      </c>
      <c r="C14" s="514" t="s">
        <v>17</v>
      </c>
      <c r="D14" s="512" t="s">
        <v>303</v>
      </c>
      <c r="E14" s="512"/>
      <c r="F14" s="512"/>
      <c r="G14" s="512"/>
      <c r="H14" s="512"/>
      <c r="J14" s="18"/>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5.75">
      <c r="A15" s="513"/>
      <c r="B15" s="512"/>
      <c r="C15" s="515"/>
      <c r="D15" s="222" t="s">
        <v>737</v>
      </c>
      <c r="E15" s="222" t="s">
        <v>738</v>
      </c>
      <c r="F15" s="222" t="s">
        <v>739</v>
      </c>
      <c r="G15" s="222" t="s">
        <v>740</v>
      </c>
      <c r="H15" s="222" t="s">
        <v>741</v>
      </c>
      <c r="J15" s="18"/>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15.75">
      <c r="A16" s="223">
        <v>1</v>
      </c>
      <c r="B16" s="222">
        <v>2</v>
      </c>
      <c r="C16" s="223">
        <v>3</v>
      </c>
      <c r="D16" s="222">
        <v>4</v>
      </c>
      <c r="E16" s="223">
        <v>5</v>
      </c>
      <c r="F16" s="223">
        <v>6</v>
      </c>
      <c r="G16" s="223">
        <v>7</v>
      </c>
      <c r="H16" s="223">
        <v>8</v>
      </c>
      <c r="J16" s="18"/>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30.75" customHeight="1">
      <c r="A17" s="205">
        <v>1</v>
      </c>
      <c r="B17" s="224" t="s">
        <v>746</v>
      </c>
      <c r="C17" s="225" t="s">
        <v>747</v>
      </c>
      <c r="D17" s="101">
        <v>0.919</v>
      </c>
      <c r="E17" s="101">
        <v>0.9049</v>
      </c>
      <c r="F17" s="101">
        <v>0.8913</v>
      </c>
      <c r="G17" s="101">
        <v>0.8779</v>
      </c>
      <c r="H17" s="101">
        <v>0.8648</v>
      </c>
      <c r="J17" s="18"/>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8" ht="47.25">
      <c r="A18" s="205">
        <v>2</v>
      </c>
      <c r="B18" s="224" t="s">
        <v>670</v>
      </c>
      <c r="C18" s="225" t="s">
        <v>748</v>
      </c>
      <c r="D18" s="101">
        <v>1</v>
      </c>
      <c r="E18" s="101">
        <v>0.985</v>
      </c>
      <c r="F18" s="101">
        <v>0.9702</v>
      </c>
      <c r="G18" s="101">
        <v>0.9557</v>
      </c>
      <c r="H18" s="101">
        <v>0.9413</v>
      </c>
    </row>
    <row r="19" spans="1:8" ht="47.25">
      <c r="A19" s="205">
        <v>3</v>
      </c>
      <c r="B19" s="224" t="s">
        <v>671</v>
      </c>
      <c r="C19" s="225" t="s">
        <v>749</v>
      </c>
      <c r="D19" s="101">
        <v>0.8975</v>
      </c>
      <c r="E19" s="101">
        <v>0.884</v>
      </c>
      <c r="F19" s="101">
        <v>0.8708</v>
      </c>
      <c r="G19" s="101">
        <v>0.8577</v>
      </c>
      <c r="H19" s="101">
        <v>0.8448</v>
      </c>
    </row>
    <row r="20" spans="1:46" s="24" customFormat="1" ht="15.75" customHeight="1">
      <c r="A20" s="337" t="s">
        <v>807</v>
      </c>
      <c r="B20" s="337"/>
      <c r="C20" s="318"/>
      <c r="D20" s="311"/>
      <c r="E20" s="311"/>
      <c r="F20" s="311"/>
      <c r="G20" s="306"/>
      <c r="H20" s="306"/>
      <c r="I20" s="306"/>
      <c r="J20" s="30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row>
    <row r="21" spans="1:46" s="24" customFormat="1" ht="56.25" customHeight="1">
      <c r="A21" s="338"/>
      <c r="B21" s="338"/>
      <c r="C21" s="314"/>
      <c r="E21" s="316"/>
      <c r="F21" s="316"/>
      <c r="H21" s="316" t="s">
        <v>823</v>
      </c>
      <c r="J21" s="307"/>
      <c r="L21" s="316"/>
      <c r="M21" s="316"/>
      <c r="N21" s="316"/>
      <c r="O21" s="316"/>
      <c r="P21" s="316"/>
      <c r="Q21" s="316"/>
      <c r="R21" s="486"/>
      <c r="S21" s="486"/>
      <c r="T21" s="316"/>
      <c r="U21" s="316"/>
      <c r="V21" s="316"/>
      <c r="Y21" s="316"/>
      <c r="Z21" s="316"/>
      <c r="AA21" s="316"/>
      <c r="AB21" s="316"/>
      <c r="AC21" s="316"/>
      <c r="AD21" s="316"/>
      <c r="AF21" s="316"/>
      <c r="AG21" s="316"/>
      <c r="AH21" s="316"/>
      <c r="AI21" s="316"/>
      <c r="AJ21" s="316"/>
      <c r="AK21" s="316"/>
      <c r="AL21" s="316"/>
      <c r="AM21" s="316"/>
      <c r="AN21" s="316"/>
      <c r="AO21" s="316"/>
      <c r="AP21" s="316"/>
      <c r="AQ21" s="316"/>
      <c r="AR21" s="316"/>
      <c r="AS21" s="316"/>
      <c r="AT21" s="316"/>
    </row>
    <row r="23" ht="15.75">
      <c r="M23" s="36"/>
    </row>
  </sheetData>
  <sheetProtection/>
  <mergeCells count="11">
    <mergeCell ref="A20:B21"/>
    <mergeCell ref="R21:S21"/>
    <mergeCell ref="A5:H5"/>
    <mergeCell ref="A7:H7"/>
    <mergeCell ref="A8:H8"/>
    <mergeCell ref="A10:H10"/>
    <mergeCell ref="A12:H12"/>
    <mergeCell ref="D14:H14"/>
    <mergeCell ref="A14:A15"/>
    <mergeCell ref="B14:B15"/>
    <mergeCell ref="C14:C15"/>
  </mergeCells>
  <printOptions/>
  <pageMargins left="0.984251968503937" right="0.3937007874015748" top="0.5905511811023622" bottom="0.5905511811023622" header="0.31496062992125984" footer="0.31496062992125984"/>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J11"/>
  <sheetViews>
    <sheetView zoomScaleSheetLayoutView="100" zoomScalePageLayoutView="0" workbookViewId="0" topLeftCell="A1">
      <selection activeCell="A11" sqref="A11"/>
    </sheetView>
  </sheetViews>
  <sheetFormatPr defaultColWidth="9.00390625" defaultRowHeight="15.75"/>
  <cols>
    <col min="2" max="2" width="77.00390625" style="0" customWidth="1"/>
  </cols>
  <sheetData>
    <row r="1" spans="1:9" ht="18.75">
      <c r="A1" s="42"/>
      <c r="B1" s="23" t="s">
        <v>482</v>
      </c>
      <c r="C1" s="5"/>
      <c r="D1" s="5"/>
      <c r="E1" s="5"/>
      <c r="F1" s="5"/>
      <c r="G1" s="5"/>
      <c r="H1" s="5"/>
      <c r="I1" s="5"/>
    </row>
    <row r="2" spans="1:9" ht="18.75">
      <c r="A2" s="42"/>
      <c r="B2" s="13" t="s">
        <v>1</v>
      </c>
      <c r="C2" s="5"/>
      <c r="D2" s="5"/>
      <c r="E2" s="5"/>
      <c r="F2" s="5"/>
      <c r="G2" s="5"/>
      <c r="H2" s="5"/>
      <c r="I2" s="5"/>
    </row>
    <row r="3" spans="1:9" ht="18.75">
      <c r="A3" s="42"/>
      <c r="B3" s="13" t="s">
        <v>249</v>
      </c>
      <c r="C3" s="5"/>
      <c r="D3" s="5"/>
      <c r="E3" s="5"/>
      <c r="F3" s="5"/>
      <c r="G3" s="5"/>
      <c r="H3" s="5"/>
      <c r="I3" s="5"/>
    </row>
    <row r="4" spans="1:9" ht="18.75">
      <c r="A4" s="42"/>
      <c r="B4" s="13"/>
      <c r="C4" s="5"/>
      <c r="D4" s="5"/>
      <c r="E4" s="5"/>
      <c r="F4" s="5"/>
      <c r="G4" s="5"/>
      <c r="H4" s="5"/>
      <c r="I4" s="5"/>
    </row>
    <row r="5" spans="1:10" ht="171" customHeight="1">
      <c r="A5" s="516" t="s">
        <v>505</v>
      </c>
      <c r="B5" s="516"/>
      <c r="C5" s="64"/>
      <c r="D5" s="64"/>
      <c r="E5" s="64"/>
      <c r="F5" s="64"/>
      <c r="G5" s="64"/>
      <c r="H5" s="64"/>
      <c r="I5" s="64"/>
      <c r="J5" s="64"/>
    </row>
    <row r="6" spans="1:10" ht="20.25" customHeight="1">
      <c r="A6" s="40"/>
      <c r="B6" s="40"/>
      <c r="C6" s="64"/>
      <c r="D6" s="64"/>
      <c r="E6" s="64"/>
      <c r="F6" s="64"/>
      <c r="G6" s="64"/>
      <c r="H6" s="64"/>
      <c r="I6" s="64"/>
      <c r="J6" s="64"/>
    </row>
    <row r="7" spans="1:10" ht="18.75">
      <c r="A7" s="342" t="s">
        <v>751</v>
      </c>
      <c r="B7" s="342"/>
      <c r="C7" s="40"/>
      <c r="D7" s="40"/>
      <c r="E7" s="40"/>
      <c r="F7" s="5"/>
      <c r="G7" s="5"/>
      <c r="H7" s="5"/>
      <c r="I7" s="5"/>
      <c r="J7" s="5"/>
    </row>
    <row r="9" spans="1:2" ht="69" customHeight="1">
      <c r="A9" s="88" t="s">
        <v>492</v>
      </c>
      <c r="B9" s="101" t="s">
        <v>63</v>
      </c>
    </row>
    <row r="10" spans="1:2" ht="15.75">
      <c r="A10" s="125">
        <v>1</v>
      </c>
      <c r="B10" s="125">
        <v>2</v>
      </c>
    </row>
    <row r="11" spans="1:2" ht="15.75">
      <c r="A11" s="88">
        <v>1</v>
      </c>
      <c r="B11" s="88" t="s">
        <v>614</v>
      </c>
    </row>
  </sheetData>
  <sheetProtection/>
  <mergeCells count="2">
    <mergeCell ref="A7:B7"/>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BP60"/>
  <sheetViews>
    <sheetView zoomScale="55" zoomScaleNormal="55" zoomScaleSheetLayoutView="62" zoomScalePageLayoutView="0" workbookViewId="0" topLeftCell="A1">
      <selection activeCell="AA1" sqref="A1:AK60"/>
    </sheetView>
  </sheetViews>
  <sheetFormatPr defaultColWidth="9.00390625" defaultRowHeight="15.75" outlineLevelCol="1"/>
  <cols>
    <col min="1" max="1" width="10.875" style="1" customWidth="1"/>
    <col min="2" max="2" width="36.875" style="1" bestFit="1" customWidth="1"/>
    <col min="3" max="3" width="13.25390625" style="1" customWidth="1"/>
    <col min="4" max="4" width="7.625" style="1" customWidth="1"/>
    <col min="5" max="5" width="7.25390625" style="1" customWidth="1"/>
    <col min="6" max="6" width="13.00390625" style="1" customWidth="1"/>
    <col min="7" max="7" width="14.375" style="1" customWidth="1"/>
    <col min="8" max="8" width="16.00390625" style="1" customWidth="1"/>
    <col min="9" max="10" width="19.00390625" style="1" customWidth="1"/>
    <col min="11" max="11" width="8.375" style="1" customWidth="1"/>
    <col min="12" max="12" width="7.50390625" style="2" customWidth="1"/>
    <col min="13" max="13" width="9.50390625" style="2" customWidth="1"/>
    <col min="14" max="14" width="8.75390625" style="2" customWidth="1"/>
    <col min="15" max="15" width="9.25390625" style="2" customWidth="1"/>
    <col min="16" max="16" width="7.00390625" style="2" customWidth="1"/>
    <col min="17" max="20" width="9.25390625" style="2" customWidth="1"/>
    <col min="21" max="21" width="11.25390625" style="2" customWidth="1"/>
    <col min="22" max="22" width="12.375" style="2" customWidth="1"/>
    <col min="23" max="23" width="11.75390625" style="2" customWidth="1"/>
    <col min="24" max="24" width="12.25390625" style="2" customWidth="1"/>
    <col min="25" max="25" width="13.75390625" style="2" customWidth="1"/>
    <col min="26" max="26" width="15.375" style="2" customWidth="1"/>
    <col min="27" max="27" width="14.125" style="2" customWidth="1"/>
    <col min="28" max="28" width="15.875" style="2" customWidth="1"/>
    <col min="29" max="36" width="16.625" style="2" hidden="1" customWidth="1" outlineLevel="1"/>
    <col min="37" max="37" width="19.50390625" style="2" hidden="1" customWidth="1" outlineLevel="1"/>
    <col min="38" max="38" width="7.125" style="2" customWidth="1" collapsed="1"/>
    <col min="39" max="39" width="6.00390625" style="1" customWidth="1"/>
    <col min="40" max="40" width="8.375" style="1" customWidth="1"/>
    <col min="41" max="41" width="5.625" style="1" customWidth="1"/>
    <col min="42" max="42" width="7.375" style="1" customWidth="1"/>
    <col min="43" max="43" width="10.00390625" style="1" customWidth="1"/>
    <col min="44" max="44" width="7.875" style="1" customWidth="1"/>
    <col min="45" max="45" width="6.75390625" style="1" customWidth="1"/>
    <col min="46" max="46" width="9.00390625" style="1" customWidth="1"/>
    <col min="47" max="47" width="6.125" style="1" customWidth="1"/>
    <col min="48" max="48" width="6.75390625" style="1" customWidth="1"/>
    <col min="49" max="49" width="9.375" style="1" customWidth="1"/>
    <col min="50" max="50" width="7.375" style="1" customWidth="1"/>
    <col min="51" max="57" width="7.25390625" style="1" customWidth="1"/>
    <col min="58" max="58" width="8.625" style="1" customWidth="1"/>
    <col min="59" max="59" width="6.125" style="1" customWidth="1"/>
    <col min="60" max="60" width="6.875" style="1" customWidth="1"/>
    <col min="61" max="61" width="9.625" style="1" customWidth="1"/>
    <col min="62" max="62" width="6.75390625" style="1" customWidth="1"/>
    <col min="63" max="63" width="7.75390625" style="1" customWidth="1"/>
    <col min="64" max="16384" width="9.00390625" style="1" customWidth="1"/>
  </cols>
  <sheetData>
    <row r="1" spans="1:43" ht="18.75">
      <c r="A1" s="2"/>
      <c r="B1" s="2"/>
      <c r="C1" s="2"/>
      <c r="D1" s="2"/>
      <c r="E1" s="2"/>
      <c r="F1" s="2"/>
      <c r="G1" s="2"/>
      <c r="H1" s="2"/>
      <c r="I1" s="2"/>
      <c r="J1" s="2"/>
      <c r="K1" s="2"/>
      <c r="AA1" s="178" t="s">
        <v>306</v>
      </c>
      <c r="AK1" s="23" t="s">
        <v>306</v>
      </c>
      <c r="AM1" s="2"/>
      <c r="AN1" s="2"/>
      <c r="AO1" s="2"/>
      <c r="AP1" s="2"/>
      <c r="AQ1" s="2"/>
    </row>
    <row r="2" spans="1:43" ht="18.75">
      <c r="A2" s="2"/>
      <c r="B2" s="2"/>
      <c r="C2" s="2"/>
      <c r="D2" s="2"/>
      <c r="E2" s="2"/>
      <c r="F2" s="2"/>
      <c r="G2" s="2"/>
      <c r="H2" s="2"/>
      <c r="I2" s="2"/>
      <c r="J2" s="2"/>
      <c r="K2" s="2"/>
      <c r="AA2" s="179" t="s">
        <v>1</v>
      </c>
      <c r="AK2" s="13" t="s">
        <v>1</v>
      </c>
      <c r="AM2" s="2"/>
      <c r="AN2" s="2"/>
      <c r="AO2" s="2"/>
      <c r="AP2" s="2"/>
      <c r="AQ2" s="2"/>
    </row>
    <row r="3" spans="1:43" ht="18.75">
      <c r="A3" s="2"/>
      <c r="B3" s="2"/>
      <c r="C3" s="2"/>
      <c r="D3" s="2"/>
      <c r="E3" s="2"/>
      <c r="F3" s="2"/>
      <c r="G3" s="2"/>
      <c r="H3" s="2"/>
      <c r="I3" s="2"/>
      <c r="J3" s="2"/>
      <c r="K3" s="2"/>
      <c r="AA3" s="179" t="s">
        <v>780</v>
      </c>
      <c r="AJ3" s="1"/>
      <c r="AK3" s="13" t="s">
        <v>781</v>
      </c>
      <c r="AM3" s="2"/>
      <c r="AN3" s="2"/>
      <c r="AO3" s="2"/>
      <c r="AP3" s="2"/>
      <c r="AQ3" s="2"/>
    </row>
    <row r="4" spans="1:43" ht="18.75">
      <c r="A4" s="343" t="s">
        <v>375</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M4" s="2"/>
      <c r="AN4" s="2"/>
      <c r="AO4" s="2"/>
      <c r="AP4" s="2"/>
      <c r="AQ4" s="2"/>
    </row>
    <row r="5" spans="1:66" ht="18.7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row>
    <row r="6" spans="1:68" ht="18.75">
      <c r="A6" s="328" t="s">
        <v>668</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row>
    <row r="7" spans="1:68" ht="15.75">
      <c r="A7" s="335" t="s">
        <v>295</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row>
    <row r="8" spans="1:43" ht="18.75">
      <c r="A8" s="2"/>
      <c r="B8" s="2"/>
      <c r="C8" s="2"/>
      <c r="D8" s="2"/>
      <c r="E8" s="2"/>
      <c r="F8" s="2"/>
      <c r="G8" s="2"/>
      <c r="H8" s="2"/>
      <c r="I8" s="2"/>
      <c r="J8" s="2"/>
      <c r="K8" s="2"/>
      <c r="AJ8" s="13"/>
      <c r="AM8" s="2"/>
      <c r="AN8" s="2"/>
      <c r="AO8" s="2"/>
      <c r="AP8" s="2"/>
      <c r="AQ8" s="2"/>
    </row>
    <row r="9" spans="1:65" ht="18.75">
      <c r="A9" s="343" t="s">
        <v>783</v>
      </c>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row>
    <row r="10" spans="1:65" ht="18.75">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row>
    <row r="11" spans="1:68" ht="18.75">
      <c r="A11" s="342" t="s">
        <v>155</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row>
    <row r="12" spans="1:68" ht="15.75">
      <c r="A12" s="336" t="s">
        <v>658</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row>
    <row r="13" spans="1:63" ht="15.75" customHeight="1">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19"/>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3" ht="72.75" customHeight="1">
      <c r="A14" s="340" t="s">
        <v>164</v>
      </c>
      <c r="B14" s="340" t="s">
        <v>31</v>
      </c>
      <c r="C14" s="340" t="s">
        <v>4</v>
      </c>
      <c r="D14" s="365" t="s">
        <v>165</v>
      </c>
      <c r="E14" s="365" t="s">
        <v>169</v>
      </c>
      <c r="F14" s="340" t="s">
        <v>170</v>
      </c>
      <c r="G14" s="340"/>
      <c r="H14" s="346" t="s">
        <v>501</v>
      </c>
      <c r="I14" s="346"/>
      <c r="J14" s="351" t="s">
        <v>397</v>
      </c>
      <c r="K14" s="361" t="s">
        <v>195</v>
      </c>
      <c r="L14" s="362"/>
      <c r="M14" s="362"/>
      <c r="N14" s="362"/>
      <c r="O14" s="362"/>
      <c r="P14" s="362"/>
      <c r="Q14" s="362"/>
      <c r="R14" s="362"/>
      <c r="S14" s="362"/>
      <c r="T14" s="363"/>
      <c r="U14" s="361" t="s">
        <v>194</v>
      </c>
      <c r="V14" s="362"/>
      <c r="W14" s="362"/>
      <c r="X14" s="362"/>
      <c r="Y14" s="362"/>
      <c r="Z14" s="363"/>
      <c r="AA14" s="357" t="s">
        <v>784</v>
      </c>
      <c r="AB14" s="358"/>
      <c r="AC14" s="361" t="s">
        <v>502</v>
      </c>
      <c r="AD14" s="362"/>
      <c r="AE14" s="362"/>
      <c r="AF14" s="362"/>
      <c r="AG14" s="362"/>
      <c r="AH14" s="362"/>
      <c r="AI14" s="362"/>
      <c r="AJ14" s="362"/>
      <c r="AK14" s="354" t="s">
        <v>810</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3" ht="66" customHeight="1">
      <c r="A15" s="340"/>
      <c r="B15" s="340"/>
      <c r="C15" s="340"/>
      <c r="D15" s="365"/>
      <c r="E15" s="365"/>
      <c r="F15" s="340"/>
      <c r="G15" s="340"/>
      <c r="H15" s="346"/>
      <c r="I15" s="346"/>
      <c r="J15" s="352"/>
      <c r="K15" s="361" t="s">
        <v>19</v>
      </c>
      <c r="L15" s="362"/>
      <c r="M15" s="362"/>
      <c r="N15" s="362"/>
      <c r="O15" s="363"/>
      <c r="P15" s="361" t="s">
        <v>811</v>
      </c>
      <c r="Q15" s="362"/>
      <c r="R15" s="362"/>
      <c r="S15" s="362"/>
      <c r="T15" s="363"/>
      <c r="U15" s="340" t="s">
        <v>396</v>
      </c>
      <c r="V15" s="340"/>
      <c r="W15" s="361" t="s">
        <v>391</v>
      </c>
      <c r="X15" s="363"/>
      <c r="Y15" s="340" t="s">
        <v>812</v>
      </c>
      <c r="Z15" s="340"/>
      <c r="AA15" s="359"/>
      <c r="AB15" s="360"/>
      <c r="AC15" s="364" t="s">
        <v>20</v>
      </c>
      <c r="AD15" s="364"/>
      <c r="AE15" s="364" t="s">
        <v>167</v>
      </c>
      <c r="AF15" s="364"/>
      <c r="AG15" s="364" t="s">
        <v>166</v>
      </c>
      <c r="AH15" s="364"/>
      <c r="AI15" s="340" t="s">
        <v>41</v>
      </c>
      <c r="AJ15" s="346" t="s">
        <v>813</v>
      </c>
      <c r="AK15" s="355"/>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35" customHeight="1">
      <c r="A16" s="340"/>
      <c r="B16" s="340"/>
      <c r="C16" s="340"/>
      <c r="D16" s="365"/>
      <c r="E16" s="365"/>
      <c r="F16" s="94" t="s">
        <v>19</v>
      </c>
      <c r="G16" s="94" t="s">
        <v>814</v>
      </c>
      <c r="H16" s="95" t="s">
        <v>389</v>
      </c>
      <c r="I16" s="95" t="s">
        <v>814</v>
      </c>
      <c r="J16" s="353"/>
      <c r="K16" s="79" t="s">
        <v>14</v>
      </c>
      <c r="L16" s="79" t="s">
        <v>29</v>
      </c>
      <c r="M16" s="79" t="s">
        <v>30</v>
      </c>
      <c r="N16" s="72" t="s">
        <v>145</v>
      </c>
      <c r="O16" s="72" t="s">
        <v>146</v>
      </c>
      <c r="P16" s="79" t="s">
        <v>14</v>
      </c>
      <c r="Q16" s="79" t="s">
        <v>29</v>
      </c>
      <c r="R16" s="79" t="s">
        <v>30</v>
      </c>
      <c r="S16" s="72" t="s">
        <v>145</v>
      </c>
      <c r="T16" s="72" t="s">
        <v>146</v>
      </c>
      <c r="U16" s="79" t="s">
        <v>13</v>
      </c>
      <c r="V16" s="79" t="s">
        <v>22</v>
      </c>
      <c r="W16" s="79" t="s">
        <v>13</v>
      </c>
      <c r="X16" s="79" t="s">
        <v>22</v>
      </c>
      <c r="Y16" s="79" t="s">
        <v>13</v>
      </c>
      <c r="Z16" s="79" t="s">
        <v>22</v>
      </c>
      <c r="AA16" s="102" t="s">
        <v>782</v>
      </c>
      <c r="AB16" s="102" t="s">
        <v>815</v>
      </c>
      <c r="AC16" s="102" t="s">
        <v>816</v>
      </c>
      <c r="AD16" s="102" t="s">
        <v>815</v>
      </c>
      <c r="AE16" s="102" t="s">
        <v>816</v>
      </c>
      <c r="AF16" s="102" t="s">
        <v>392</v>
      </c>
      <c r="AG16" s="102" t="s">
        <v>816</v>
      </c>
      <c r="AH16" s="102" t="s">
        <v>392</v>
      </c>
      <c r="AI16" s="340"/>
      <c r="AJ16" s="346"/>
      <c r="AK16" s="356"/>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c r="A17" s="102">
        <v>1</v>
      </c>
      <c r="B17" s="102">
        <v>2</v>
      </c>
      <c r="C17" s="102">
        <v>3</v>
      </c>
      <c r="D17" s="102">
        <v>4</v>
      </c>
      <c r="E17" s="102">
        <v>5</v>
      </c>
      <c r="F17" s="102">
        <v>6</v>
      </c>
      <c r="G17" s="102">
        <v>7</v>
      </c>
      <c r="H17" s="102">
        <v>8</v>
      </c>
      <c r="I17" s="102">
        <v>9</v>
      </c>
      <c r="J17" s="102">
        <v>10</v>
      </c>
      <c r="K17" s="102">
        <v>11</v>
      </c>
      <c r="L17" s="102">
        <v>12</v>
      </c>
      <c r="M17" s="102">
        <v>13</v>
      </c>
      <c r="N17" s="102">
        <v>14</v>
      </c>
      <c r="O17" s="102">
        <v>15</v>
      </c>
      <c r="P17" s="102">
        <v>16</v>
      </c>
      <c r="Q17" s="102">
        <v>17</v>
      </c>
      <c r="R17" s="102">
        <v>18</v>
      </c>
      <c r="S17" s="102">
        <v>19</v>
      </c>
      <c r="T17" s="102">
        <v>20</v>
      </c>
      <c r="U17" s="102">
        <v>21</v>
      </c>
      <c r="V17" s="102">
        <v>22</v>
      </c>
      <c r="W17" s="102">
        <v>23</v>
      </c>
      <c r="X17" s="102">
        <v>24</v>
      </c>
      <c r="Y17" s="102">
        <v>25</v>
      </c>
      <c r="Z17" s="102">
        <v>26</v>
      </c>
      <c r="AA17" s="102">
        <v>27</v>
      </c>
      <c r="AB17" s="102">
        <v>28</v>
      </c>
      <c r="AC17" s="114" t="s">
        <v>400</v>
      </c>
      <c r="AD17" s="114" t="s">
        <v>401</v>
      </c>
      <c r="AE17" s="114" t="s">
        <v>402</v>
      </c>
      <c r="AF17" s="114" t="s">
        <v>403</v>
      </c>
      <c r="AG17" s="114" t="s">
        <v>404</v>
      </c>
      <c r="AH17" s="114" t="s">
        <v>405</v>
      </c>
      <c r="AI17" s="102">
        <v>30</v>
      </c>
      <c r="AJ17" s="102">
        <v>31</v>
      </c>
      <c r="AK17" s="102">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37" ht="15.75">
      <c r="A18" s="155"/>
      <c r="B18" s="154" t="s">
        <v>672</v>
      </c>
      <c r="C18" s="195"/>
      <c r="D18" s="195"/>
      <c r="E18" s="195"/>
      <c r="F18" s="195"/>
      <c r="G18" s="195"/>
      <c r="H18" s="195">
        <f>H19+H20</f>
        <v>28.991525423728817</v>
      </c>
      <c r="I18" s="195"/>
      <c r="J18" s="195"/>
      <c r="K18" s="195">
        <f>K19+K20</f>
        <v>28.991525423728817</v>
      </c>
      <c r="L18" s="195">
        <f>L19+L20</f>
        <v>0</v>
      </c>
      <c r="M18" s="195">
        <f>M19+M20</f>
        <v>0</v>
      </c>
      <c r="N18" s="195">
        <f>N19+N20</f>
        <v>28.991525423728817</v>
      </c>
      <c r="O18" s="195">
        <f>O19+O20</f>
        <v>0</v>
      </c>
      <c r="P18" s="195"/>
      <c r="Q18" s="195"/>
      <c r="R18" s="195"/>
      <c r="S18" s="195"/>
      <c r="T18" s="195"/>
      <c r="U18" s="195"/>
      <c r="V18" s="195"/>
      <c r="W18" s="195"/>
      <c r="X18" s="195"/>
      <c r="Y18" s="195"/>
      <c r="Z18" s="195"/>
      <c r="AA18" s="195">
        <f>AA19+AA20</f>
        <v>28.991525423728817</v>
      </c>
      <c r="AB18" s="195"/>
      <c r="AC18" s="195"/>
      <c r="AD18" s="195"/>
      <c r="AE18" s="195"/>
      <c r="AF18" s="195"/>
      <c r="AG18" s="195"/>
      <c r="AH18" s="195"/>
      <c r="AI18" s="195"/>
      <c r="AJ18" s="195"/>
      <c r="AK18" s="195"/>
    </row>
    <row r="19" spans="1:37" ht="31.5">
      <c r="A19" s="155"/>
      <c r="B19" s="156" t="s">
        <v>673</v>
      </c>
      <c r="C19" s="196"/>
      <c r="D19" s="196"/>
      <c r="E19" s="196"/>
      <c r="F19" s="196"/>
      <c r="G19" s="196"/>
      <c r="H19" s="195">
        <f>H27+H32+H36+H46</f>
        <v>14.452542372881357</v>
      </c>
      <c r="I19" s="196"/>
      <c r="J19" s="196"/>
      <c r="K19" s="195">
        <f>K27+K32+K36+K46</f>
        <v>14.452542372881357</v>
      </c>
      <c r="L19" s="195">
        <f>L27+L32+L36+L46</f>
        <v>0</v>
      </c>
      <c r="M19" s="195">
        <f>M27+M32+M36+M46</f>
        <v>0</v>
      </c>
      <c r="N19" s="195">
        <f>N27+N32+N36+N46</f>
        <v>14.452542372881357</v>
      </c>
      <c r="O19" s="195">
        <f>O27+O32+O36+O46</f>
        <v>0</v>
      </c>
      <c r="P19" s="196"/>
      <c r="Q19" s="196"/>
      <c r="R19" s="196"/>
      <c r="S19" s="196"/>
      <c r="T19" s="196"/>
      <c r="U19" s="196"/>
      <c r="V19" s="196"/>
      <c r="W19" s="196"/>
      <c r="X19" s="196"/>
      <c r="Y19" s="196"/>
      <c r="Z19" s="196"/>
      <c r="AA19" s="195">
        <f>AA27+AA32+AA36+AA46</f>
        <v>14.452542372881357</v>
      </c>
      <c r="AB19" s="196"/>
      <c r="AC19" s="196"/>
      <c r="AD19" s="196"/>
      <c r="AE19" s="196"/>
      <c r="AF19" s="196"/>
      <c r="AG19" s="196"/>
      <c r="AH19" s="196"/>
      <c r="AI19" s="196"/>
      <c r="AJ19" s="196"/>
      <c r="AK19" s="196"/>
    </row>
    <row r="20" spans="1:37" ht="31.5">
      <c r="A20" s="155"/>
      <c r="B20" s="156" t="s">
        <v>674</v>
      </c>
      <c r="C20" s="196"/>
      <c r="D20" s="196"/>
      <c r="E20" s="196"/>
      <c r="F20" s="196"/>
      <c r="G20" s="196"/>
      <c r="H20" s="195">
        <f>H39+H49+H57</f>
        <v>14.538983050847458</v>
      </c>
      <c r="I20" s="196"/>
      <c r="J20" s="196"/>
      <c r="K20" s="195">
        <f>K39+K49+K57</f>
        <v>14.538983050847458</v>
      </c>
      <c r="L20" s="195">
        <f>L39+L52</f>
        <v>0</v>
      </c>
      <c r="M20" s="195">
        <f>M39+M52</f>
        <v>0</v>
      </c>
      <c r="N20" s="195">
        <f>N39+N49+N57</f>
        <v>14.538983050847458</v>
      </c>
      <c r="O20" s="195">
        <f>O39+O52</f>
        <v>0</v>
      </c>
      <c r="P20" s="196"/>
      <c r="Q20" s="196"/>
      <c r="R20" s="196"/>
      <c r="S20" s="196"/>
      <c r="T20" s="196"/>
      <c r="U20" s="196"/>
      <c r="V20" s="196"/>
      <c r="W20" s="196"/>
      <c r="X20" s="196"/>
      <c r="Y20" s="196"/>
      <c r="Z20" s="196"/>
      <c r="AA20" s="195">
        <f>AA39+AA49+AA57</f>
        <v>14.538983050847458</v>
      </c>
      <c r="AB20" s="196"/>
      <c r="AC20" s="196"/>
      <c r="AD20" s="196"/>
      <c r="AE20" s="196"/>
      <c r="AF20" s="196"/>
      <c r="AG20" s="196"/>
      <c r="AH20" s="196"/>
      <c r="AI20" s="196"/>
      <c r="AJ20" s="196"/>
      <c r="AK20" s="196"/>
    </row>
    <row r="21" spans="1:37" ht="31.5">
      <c r="A21" s="170">
        <v>1</v>
      </c>
      <c r="B21" s="157" t="s">
        <v>675</v>
      </c>
      <c r="C21" s="197"/>
      <c r="D21" s="197"/>
      <c r="E21" s="197"/>
      <c r="F21" s="197"/>
      <c r="G21" s="197"/>
      <c r="H21" s="197">
        <f>H22+H44</f>
        <v>22.26864406779661</v>
      </c>
      <c r="I21" s="197"/>
      <c r="J21" s="197"/>
      <c r="K21" s="197">
        <f>K22+K44</f>
        <v>22.26864406779661</v>
      </c>
      <c r="L21" s="197">
        <f>L22+L44</f>
        <v>0</v>
      </c>
      <c r="M21" s="197">
        <f>M22+M44</f>
        <v>0</v>
      </c>
      <c r="N21" s="197">
        <f>N22+N44</f>
        <v>22.26864406779661</v>
      </c>
      <c r="O21" s="197">
        <f>O22+O44</f>
        <v>0</v>
      </c>
      <c r="P21" s="197"/>
      <c r="Q21" s="197"/>
      <c r="R21" s="197"/>
      <c r="S21" s="197"/>
      <c r="T21" s="197"/>
      <c r="U21" s="197"/>
      <c r="V21" s="197"/>
      <c r="W21" s="197"/>
      <c r="X21" s="197"/>
      <c r="Y21" s="197"/>
      <c r="Z21" s="197"/>
      <c r="AA21" s="197">
        <f>AA22+AA44</f>
        <v>22.26864406779661</v>
      </c>
      <c r="AB21" s="197"/>
      <c r="AC21" s="197"/>
      <c r="AD21" s="197"/>
      <c r="AE21" s="197"/>
      <c r="AF21" s="197"/>
      <c r="AG21" s="197"/>
      <c r="AH21" s="197"/>
      <c r="AI21" s="197"/>
      <c r="AJ21" s="197"/>
      <c r="AK21" s="197"/>
    </row>
    <row r="22" spans="1:37" ht="31.5">
      <c r="A22" s="171" t="s">
        <v>531</v>
      </c>
      <c r="B22" s="157" t="s">
        <v>676</v>
      </c>
      <c r="C22" s="197"/>
      <c r="D22" s="197"/>
      <c r="E22" s="197"/>
      <c r="F22" s="197"/>
      <c r="G22" s="197"/>
      <c r="H22" s="197">
        <f>H23</f>
        <v>10.727118644067797</v>
      </c>
      <c r="I22" s="197"/>
      <c r="J22" s="197"/>
      <c r="K22" s="197">
        <f>K23</f>
        <v>10.727118644067797</v>
      </c>
      <c r="L22" s="197">
        <f>L23</f>
        <v>0</v>
      </c>
      <c r="M22" s="197">
        <f>M23</f>
        <v>0</v>
      </c>
      <c r="N22" s="197">
        <f>N23</f>
        <v>10.727118644067797</v>
      </c>
      <c r="O22" s="197">
        <f>O23</f>
        <v>0</v>
      </c>
      <c r="P22" s="197"/>
      <c r="Q22" s="197"/>
      <c r="R22" s="197"/>
      <c r="S22" s="197"/>
      <c r="T22" s="197"/>
      <c r="U22" s="197"/>
      <c r="V22" s="197"/>
      <c r="W22" s="197"/>
      <c r="X22" s="197"/>
      <c r="Y22" s="197"/>
      <c r="Z22" s="197"/>
      <c r="AA22" s="197">
        <f>AA23</f>
        <v>10.727118644067797</v>
      </c>
      <c r="AB22" s="197"/>
      <c r="AC22" s="197"/>
      <c r="AD22" s="197"/>
      <c r="AE22" s="197"/>
      <c r="AF22" s="197"/>
      <c r="AG22" s="197"/>
      <c r="AH22" s="197"/>
      <c r="AI22" s="197"/>
      <c r="AJ22" s="197"/>
      <c r="AK22" s="197"/>
    </row>
    <row r="23" spans="1:37" ht="15.75">
      <c r="A23" s="171" t="s">
        <v>533</v>
      </c>
      <c r="B23" s="158" t="s">
        <v>677</v>
      </c>
      <c r="C23" s="197"/>
      <c r="D23" s="197"/>
      <c r="E23" s="197"/>
      <c r="F23" s="197"/>
      <c r="G23" s="197"/>
      <c r="H23" s="197">
        <f>H24+H34</f>
        <v>10.727118644067797</v>
      </c>
      <c r="I23" s="197"/>
      <c r="J23" s="197"/>
      <c r="K23" s="197">
        <f>K24+K34</f>
        <v>10.727118644067797</v>
      </c>
      <c r="L23" s="197">
        <f>L24+L34</f>
        <v>0</v>
      </c>
      <c r="M23" s="197">
        <f>M24+M34</f>
        <v>0</v>
      </c>
      <c r="N23" s="197">
        <f>N24+N34</f>
        <v>10.727118644067797</v>
      </c>
      <c r="O23" s="197">
        <f>O24+O34</f>
        <v>0</v>
      </c>
      <c r="P23" s="197"/>
      <c r="Q23" s="197"/>
      <c r="R23" s="197"/>
      <c r="S23" s="197"/>
      <c r="T23" s="197"/>
      <c r="U23" s="197"/>
      <c r="V23" s="197"/>
      <c r="W23" s="197"/>
      <c r="X23" s="197"/>
      <c r="Y23" s="197"/>
      <c r="Z23" s="197"/>
      <c r="AA23" s="197">
        <f>AA24+AA34</f>
        <v>10.727118644067797</v>
      </c>
      <c r="AB23" s="197"/>
      <c r="AC23" s="197"/>
      <c r="AD23" s="197"/>
      <c r="AE23" s="197"/>
      <c r="AF23" s="197"/>
      <c r="AG23" s="197"/>
      <c r="AH23" s="197"/>
      <c r="AI23" s="197"/>
      <c r="AJ23" s="197"/>
      <c r="AK23" s="197"/>
    </row>
    <row r="24" spans="1:37" ht="15.75">
      <c r="A24" s="171" t="s">
        <v>561</v>
      </c>
      <c r="B24" s="158" t="s">
        <v>678</v>
      </c>
      <c r="C24" s="197"/>
      <c r="D24" s="197"/>
      <c r="E24" s="197"/>
      <c r="F24" s="197"/>
      <c r="G24" s="197"/>
      <c r="H24" s="197">
        <f>H25</f>
        <v>5.149152542372882</v>
      </c>
      <c r="I24" s="197"/>
      <c r="J24" s="197"/>
      <c r="K24" s="197">
        <f>K25</f>
        <v>5.149152542372882</v>
      </c>
      <c r="L24" s="197">
        <f>L25</f>
        <v>0</v>
      </c>
      <c r="M24" s="197">
        <f>M25</f>
        <v>0</v>
      </c>
      <c r="N24" s="197">
        <f>N25</f>
        <v>5.149152542372882</v>
      </c>
      <c r="O24" s="197">
        <f>O25</f>
        <v>0</v>
      </c>
      <c r="P24" s="197"/>
      <c r="Q24" s="197"/>
      <c r="R24" s="197"/>
      <c r="S24" s="197"/>
      <c r="T24" s="197"/>
      <c r="U24" s="197"/>
      <c r="V24" s="197"/>
      <c r="W24" s="197"/>
      <c r="X24" s="197"/>
      <c r="Y24" s="197"/>
      <c r="Z24" s="197"/>
      <c r="AA24" s="197">
        <f>AA25</f>
        <v>5.149152542372882</v>
      </c>
      <c r="AB24" s="197"/>
      <c r="AC24" s="197"/>
      <c r="AD24" s="197"/>
      <c r="AE24" s="197"/>
      <c r="AF24" s="197"/>
      <c r="AG24" s="197"/>
      <c r="AH24" s="197"/>
      <c r="AI24" s="197"/>
      <c r="AJ24" s="197"/>
      <c r="AK24" s="197"/>
    </row>
    <row r="25" spans="1:37" ht="15.75">
      <c r="A25" s="171" t="s">
        <v>694</v>
      </c>
      <c r="B25" s="158" t="s">
        <v>695</v>
      </c>
      <c r="C25" s="197"/>
      <c r="D25" s="197"/>
      <c r="E25" s="197"/>
      <c r="F25" s="197"/>
      <c r="G25" s="197"/>
      <c r="H25" s="197">
        <f>H26+H31</f>
        <v>5.149152542372882</v>
      </c>
      <c r="I25" s="197"/>
      <c r="J25" s="197"/>
      <c r="K25" s="197">
        <f>K26+K31</f>
        <v>5.149152542372882</v>
      </c>
      <c r="L25" s="197">
        <f>L26+L31</f>
        <v>0</v>
      </c>
      <c r="M25" s="197">
        <f>M26+M31</f>
        <v>0</v>
      </c>
      <c r="N25" s="197">
        <f>N26+N31</f>
        <v>5.149152542372882</v>
      </c>
      <c r="O25" s="197">
        <f>O26+O31</f>
        <v>0</v>
      </c>
      <c r="P25" s="197"/>
      <c r="Q25" s="197"/>
      <c r="R25" s="197"/>
      <c r="S25" s="197"/>
      <c r="T25" s="197"/>
      <c r="U25" s="197"/>
      <c r="V25" s="197"/>
      <c r="W25" s="197"/>
      <c r="X25" s="197"/>
      <c r="Y25" s="197"/>
      <c r="Z25" s="197"/>
      <c r="AA25" s="197">
        <f>AA26+AA31</f>
        <v>5.149152542372882</v>
      </c>
      <c r="AB25" s="197"/>
      <c r="AC25" s="197"/>
      <c r="AD25" s="197"/>
      <c r="AE25" s="197"/>
      <c r="AF25" s="197"/>
      <c r="AG25" s="197"/>
      <c r="AH25" s="197"/>
      <c r="AI25" s="197"/>
      <c r="AJ25" s="197"/>
      <c r="AK25" s="197"/>
    </row>
    <row r="26" spans="1:37" ht="15.75">
      <c r="A26" s="209" t="s">
        <v>696</v>
      </c>
      <c r="B26" s="188" t="s">
        <v>697</v>
      </c>
      <c r="C26" s="185"/>
      <c r="D26" s="185"/>
      <c r="E26" s="185"/>
      <c r="F26" s="185"/>
      <c r="G26" s="185"/>
      <c r="H26" s="185">
        <f>H27</f>
        <v>4.28135593220339</v>
      </c>
      <c r="I26" s="185"/>
      <c r="J26" s="185"/>
      <c r="K26" s="185">
        <f>K27</f>
        <v>4.28135593220339</v>
      </c>
      <c r="L26" s="185">
        <f>L27</f>
        <v>0</v>
      </c>
      <c r="M26" s="185">
        <f>M27</f>
        <v>0</v>
      </c>
      <c r="N26" s="185">
        <f>N27</f>
        <v>4.28135593220339</v>
      </c>
      <c r="O26" s="185">
        <f>O27</f>
        <v>0</v>
      </c>
      <c r="P26" s="185"/>
      <c r="Q26" s="185"/>
      <c r="R26" s="185"/>
      <c r="S26" s="185"/>
      <c r="T26" s="185"/>
      <c r="U26" s="185"/>
      <c r="V26" s="185"/>
      <c r="W26" s="185"/>
      <c r="X26" s="185"/>
      <c r="Y26" s="185"/>
      <c r="Z26" s="185"/>
      <c r="AA26" s="185">
        <f>AA27</f>
        <v>4.28135593220339</v>
      </c>
      <c r="AB26" s="185"/>
      <c r="AC26" s="185"/>
      <c r="AD26" s="185"/>
      <c r="AE26" s="185"/>
      <c r="AF26" s="185"/>
      <c r="AG26" s="185"/>
      <c r="AH26" s="185"/>
      <c r="AI26" s="185"/>
      <c r="AJ26" s="185"/>
      <c r="AK26" s="185"/>
    </row>
    <row r="27" spans="1:37" ht="31.5">
      <c r="A27" s="173" t="s">
        <v>698</v>
      </c>
      <c r="B27" s="162" t="s">
        <v>683</v>
      </c>
      <c r="C27" s="198"/>
      <c r="D27" s="198"/>
      <c r="E27" s="198"/>
      <c r="F27" s="198"/>
      <c r="G27" s="198"/>
      <c r="H27" s="198">
        <f>SUM(H28:H30)</f>
        <v>4.28135593220339</v>
      </c>
      <c r="I27" s="198"/>
      <c r="J27" s="198"/>
      <c r="K27" s="198">
        <f>SUM(K28:K30)</f>
        <v>4.28135593220339</v>
      </c>
      <c r="L27" s="198">
        <f>SUM(L28:L30)</f>
        <v>0</v>
      </c>
      <c r="M27" s="198">
        <f>SUM(M28:M30)</f>
        <v>0</v>
      </c>
      <c r="N27" s="198">
        <f>SUM(N28:N30)</f>
        <v>4.28135593220339</v>
      </c>
      <c r="O27" s="198">
        <f>SUM(O28:O30)</f>
        <v>0</v>
      </c>
      <c r="P27" s="198"/>
      <c r="Q27" s="198"/>
      <c r="R27" s="198"/>
      <c r="S27" s="198"/>
      <c r="T27" s="198"/>
      <c r="U27" s="198"/>
      <c r="V27" s="198"/>
      <c r="W27" s="198"/>
      <c r="X27" s="198"/>
      <c r="Y27" s="198"/>
      <c r="Z27" s="198"/>
      <c r="AA27" s="198">
        <f>SUM(AA28:AA30)</f>
        <v>4.28135593220339</v>
      </c>
      <c r="AB27" s="198"/>
      <c r="AC27" s="198"/>
      <c r="AD27" s="198"/>
      <c r="AE27" s="198"/>
      <c r="AF27" s="198"/>
      <c r="AG27" s="198"/>
      <c r="AH27" s="198"/>
      <c r="AI27" s="198"/>
      <c r="AJ27" s="198"/>
      <c r="AK27" s="198"/>
    </row>
    <row r="28" spans="1:37" ht="31.5">
      <c r="A28" s="169" t="s">
        <v>699</v>
      </c>
      <c r="B28" s="189" t="s">
        <v>700</v>
      </c>
      <c r="C28" s="184" t="s">
        <v>614</v>
      </c>
      <c r="D28" s="190" t="s">
        <v>761</v>
      </c>
      <c r="E28" s="248">
        <v>2021</v>
      </c>
      <c r="F28" s="248">
        <v>2021</v>
      </c>
      <c r="G28" s="190" t="s">
        <v>614</v>
      </c>
      <c r="H28" s="186">
        <f>1.684/1.18</f>
        <v>1.4271186440677965</v>
      </c>
      <c r="I28" s="190" t="s">
        <v>614</v>
      </c>
      <c r="J28" s="190" t="s">
        <v>614</v>
      </c>
      <c r="K28" s="186">
        <f>1.684/1.18</f>
        <v>1.4271186440677965</v>
      </c>
      <c r="L28" s="251">
        <v>0</v>
      </c>
      <c r="M28" s="251">
        <v>0</v>
      </c>
      <c r="N28" s="186">
        <f>1.684/1.18</f>
        <v>1.4271186440677965</v>
      </c>
      <c r="O28" s="251">
        <v>0</v>
      </c>
      <c r="P28" s="190" t="s">
        <v>614</v>
      </c>
      <c r="Q28" s="190" t="s">
        <v>614</v>
      </c>
      <c r="R28" s="190" t="s">
        <v>614</v>
      </c>
      <c r="S28" s="190" t="s">
        <v>614</v>
      </c>
      <c r="T28" s="190" t="s">
        <v>614</v>
      </c>
      <c r="U28" s="190" t="s">
        <v>614</v>
      </c>
      <c r="V28" s="190" t="s">
        <v>614</v>
      </c>
      <c r="W28" s="190" t="s">
        <v>614</v>
      </c>
      <c r="X28" s="190" t="s">
        <v>614</v>
      </c>
      <c r="Y28" s="190" t="s">
        <v>614</v>
      </c>
      <c r="Z28" s="190" t="s">
        <v>614</v>
      </c>
      <c r="AA28" s="186">
        <f>1.684/1.18</f>
        <v>1.4271186440677965</v>
      </c>
      <c r="AB28" s="190" t="s">
        <v>614</v>
      </c>
      <c r="AC28" s="211"/>
      <c r="AD28" s="211"/>
      <c r="AE28" s="211"/>
      <c r="AF28" s="211"/>
      <c r="AG28" s="211"/>
      <c r="AH28" s="211"/>
      <c r="AI28" s="211"/>
      <c r="AJ28" s="211"/>
      <c r="AK28" s="211"/>
    </row>
    <row r="29" spans="1:37" ht="31.5">
      <c r="A29" s="169" t="s">
        <v>701</v>
      </c>
      <c r="B29" s="189" t="s">
        <v>702</v>
      </c>
      <c r="C29" s="184" t="s">
        <v>614</v>
      </c>
      <c r="D29" s="190" t="s">
        <v>761</v>
      </c>
      <c r="E29" s="248">
        <v>2021</v>
      </c>
      <c r="F29" s="248">
        <v>2021</v>
      </c>
      <c r="G29" s="190" t="s">
        <v>614</v>
      </c>
      <c r="H29" s="186">
        <f>1.684/1.18</f>
        <v>1.4271186440677965</v>
      </c>
      <c r="I29" s="190" t="s">
        <v>614</v>
      </c>
      <c r="J29" s="190" t="s">
        <v>614</v>
      </c>
      <c r="K29" s="186">
        <f>1.684/1.18</f>
        <v>1.4271186440677965</v>
      </c>
      <c r="L29" s="251">
        <v>0</v>
      </c>
      <c r="M29" s="251">
        <v>0</v>
      </c>
      <c r="N29" s="186">
        <f>1.684/1.18</f>
        <v>1.4271186440677965</v>
      </c>
      <c r="O29" s="251">
        <v>0</v>
      </c>
      <c r="P29" s="190" t="s">
        <v>614</v>
      </c>
      <c r="Q29" s="190" t="s">
        <v>614</v>
      </c>
      <c r="R29" s="190" t="s">
        <v>614</v>
      </c>
      <c r="S29" s="190" t="s">
        <v>614</v>
      </c>
      <c r="T29" s="190" t="s">
        <v>614</v>
      </c>
      <c r="U29" s="190" t="s">
        <v>614</v>
      </c>
      <c r="V29" s="190" t="s">
        <v>614</v>
      </c>
      <c r="W29" s="190" t="s">
        <v>614</v>
      </c>
      <c r="X29" s="190" t="s">
        <v>614</v>
      </c>
      <c r="Y29" s="190" t="s">
        <v>614</v>
      </c>
      <c r="Z29" s="190" t="s">
        <v>614</v>
      </c>
      <c r="AA29" s="186">
        <f>1.684/1.18</f>
        <v>1.4271186440677965</v>
      </c>
      <c r="AB29" s="190" t="s">
        <v>614</v>
      </c>
      <c r="AC29" s="211"/>
      <c r="AD29" s="211"/>
      <c r="AE29" s="211"/>
      <c r="AF29" s="211"/>
      <c r="AG29" s="211"/>
      <c r="AH29" s="211"/>
      <c r="AI29" s="211"/>
      <c r="AJ29" s="211"/>
      <c r="AK29" s="211"/>
    </row>
    <row r="30" spans="1:37" ht="31.5">
      <c r="A30" s="169" t="s">
        <v>703</v>
      </c>
      <c r="B30" s="189" t="s">
        <v>704</v>
      </c>
      <c r="C30" s="184" t="s">
        <v>614</v>
      </c>
      <c r="D30" s="190" t="s">
        <v>761</v>
      </c>
      <c r="E30" s="248">
        <v>2021</v>
      </c>
      <c r="F30" s="248">
        <v>2021</v>
      </c>
      <c r="G30" s="190" t="s">
        <v>614</v>
      </c>
      <c r="H30" s="186">
        <f>1.684/1.18</f>
        <v>1.4271186440677965</v>
      </c>
      <c r="I30" s="190" t="s">
        <v>614</v>
      </c>
      <c r="J30" s="190" t="s">
        <v>614</v>
      </c>
      <c r="K30" s="186">
        <f>1.684/1.18</f>
        <v>1.4271186440677965</v>
      </c>
      <c r="L30" s="251">
        <v>0</v>
      </c>
      <c r="M30" s="251">
        <v>0</v>
      </c>
      <c r="N30" s="186">
        <f>1.684/1.18</f>
        <v>1.4271186440677965</v>
      </c>
      <c r="O30" s="251">
        <v>0</v>
      </c>
      <c r="P30" s="190" t="s">
        <v>614</v>
      </c>
      <c r="Q30" s="190" t="s">
        <v>614</v>
      </c>
      <c r="R30" s="190" t="s">
        <v>614</v>
      </c>
      <c r="S30" s="190" t="s">
        <v>614</v>
      </c>
      <c r="T30" s="190" t="s">
        <v>614</v>
      </c>
      <c r="U30" s="190" t="s">
        <v>614</v>
      </c>
      <c r="V30" s="190" t="s">
        <v>614</v>
      </c>
      <c r="W30" s="190" t="s">
        <v>614</v>
      </c>
      <c r="X30" s="190" t="s">
        <v>614</v>
      </c>
      <c r="Y30" s="190" t="s">
        <v>614</v>
      </c>
      <c r="Z30" s="190" t="s">
        <v>614</v>
      </c>
      <c r="AA30" s="186">
        <f>1.684/1.18</f>
        <v>1.4271186440677965</v>
      </c>
      <c r="AB30" s="190" t="s">
        <v>614</v>
      </c>
      <c r="AC30" s="211"/>
      <c r="AD30" s="211"/>
      <c r="AE30" s="211"/>
      <c r="AF30" s="211"/>
      <c r="AG30" s="211"/>
      <c r="AH30" s="211"/>
      <c r="AI30" s="211"/>
      <c r="AJ30" s="211"/>
      <c r="AK30" s="211"/>
    </row>
    <row r="31" spans="1:37" ht="15.75">
      <c r="A31" s="171" t="s">
        <v>705</v>
      </c>
      <c r="B31" s="188" t="s">
        <v>706</v>
      </c>
      <c r="C31" s="207"/>
      <c r="D31" s="207"/>
      <c r="E31" s="207"/>
      <c r="F31" s="207"/>
      <c r="G31" s="207"/>
      <c r="H31" s="197">
        <f>H32</f>
        <v>0.8677966101694916</v>
      </c>
      <c r="I31" s="207"/>
      <c r="J31" s="207"/>
      <c r="K31" s="197">
        <f>K32</f>
        <v>0.8677966101694916</v>
      </c>
      <c r="L31" s="197">
        <f>L32</f>
        <v>0</v>
      </c>
      <c r="M31" s="197">
        <f>M32</f>
        <v>0</v>
      </c>
      <c r="N31" s="197">
        <f>N32</f>
        <v>0.8677966101694916</v>
      </c>
      <c r="O31" s="197">
        <f>O32</f>
        <v>0</v>
      </c>
      <c r="P31" s="207"/>
      <c r="Q31" s="207"/>
      <c r="R31" s="207"/>
      <c r="S31" s="207"/>
      <c r="T31" s="207"/>
      <c r="U31" s="207"/>
      <c r="V31" s="207"/>
      <c r="W31" s="207"/>
      <c r="X31" s="207"/>
      <c r="Y31" s="207"/>
      <c r="Z31" s="207"/>
      <c r="AA31" s="197">
        <f>AA32</f>
        <v>0.8677966101694916</v>
      </c>
      <c r="AB31" s="207"/>
      <c r="AC31" s="207"/>
      <c r="AD31" s="207"/>
      <c r="AE31" s="207"/>
      <c r="AF31" s="207"/>
      <c r="AG31" s="207"/>
      <c r="AH31" s="207"/>
      <c r="AI31" s="207"/>
      <c r="AJ31" s="207"/>
      <c r="AK31" s="207"/>
    </row>
    <row r="32" spans="1:37" ht="31.5">
      <c r="A32" s="173" t="s">
        <v>707</v>
      </c>
      <c r="B32" s="162" t="s">
        <v>683</v>
      </c>
      <c r="C32" s="212"/>
      <c r="D32" s="212"/>
      <c r="E32" s="212"/>
      <c r="F32" s="212"/>
      <c r="G32" s="212"/>
      <c r="H32" s="200">
        <f>SUM(H33:H33)</f>
        <v>0.8677966101694916</v>
      </c>
      <c r="I32" s="212"/>
      <c r="J32" s="212"/>
      <c r="K32" s="200">
        <f>SUM(K33:K33)</f>
        <v>0.8677966101694916</v>
      </c>
      <c r="L32" s="200">
        <f>SUM(L33:L33)</f>
        <v>0</v>
      </c>
      <c r="M32" s="200">
        <f>SUM(M33:M33)</f>
        <v>0</v>
      </c>
      <c r="N32" s="200">
        <f>SUM(N33:N33)</f>
        <v>0.8677966101694916</v>
      </c>
      <c r="O32" s="200">
        <f>SUM(O33:O33)</f>
        <v>0</v>
      </c>
      <c r="P32" s="212"/>
      <c r="Q32" s="212"/>
      <c r="R32" s="212"/>
      <c r="S32" s="212"/>
      <c r="T32" s="212"/>
      <c r="U32" s="212"/>
      <c r="V32" s="212"/>
      <c r="W32" s="212"/>
      <c r="X32" s="212"/>
      <c r="Y32" s="212"/>
      <c r="Z32" s="212"/>
      <c r="AA32" s="200">
        <f>SUM(AA33:AA33)</f>
        <v>0.8677966101694916</v>
      </c>
      <c r="AB32" s="212"/>
      <c r="AC32" s="212"/>
      <c r="AD32" s="212"/>
      <c r="AE32" s="212"/>
      <c r="AF32" s="212"/>
      <c r="AG32" s="212"/>
      <c r="AH32" s="212"/>
      <c r="AI32" s="212"/>
      <c r="AJ32" s="212"/>
      <c r="AK32" s="212"/>
    </row>
    <row r="33" spans="1:37" ht="63">
      <c r="A33" s="174" t="s">
        <v>708</v>
      </c>
      <c r="B33" s="189" t="s">
        <v>709</v>
      </c>
      <c r="C33" s="184" t="s">
        <v>614</v>
      </c>
      <c r="D33" s="190" t="s">
        <v>761</v>
      </c>
      <c r="E33" s="248">
        <v>2021</v>
      </c>
      <c r="F33" s="248">
        <v>2021</v>
      </c>
      <c r="G33" s="190" t="s">
        <v>614</v>
      </c>
      <c r="H33" s="186">
        <f>1.024/1.18</f>
        <v>0.8677966101694916</v>
      </c>
      <c r="I33" s="190" t="s">
        <v>614</v>
      </c>
      <c r="J33" s="190" t="s">
        <v>614</v>
      </c>
      <c r="K33" s="186">
        <f>1.024/1.18</f>
        <v>0.8677966101694916</v>
      </c>
      <c r="L33" s="251">
        <v>0</v>
      </c>
      <c r="M33" s="251">
        <v>0</v>
      </c>
      <c r="N33" s="186">
        <f>1.024/1.18</f>
        <v>0.8677966101694916</v>
      </c>
      <c r="O33" s="251">
        <v>0</v>
      </c>
      <c r="P33" s="190" t="s">
        <v>614</v>
      </c>
      <c r="Q33" s="190" t="s">
        <v>614</v>
      </c>
      <c r="R33" s="190" t="s">
        <v>614</v>
      </c>
      <c r="S33" s="190" t="s">
        <v>614</v>
      </c>
      <c r="T33" s="190" t="s">
        <v>614</v>
      </c>
      <c r="U33" s="190" t="s">
        <v>614</v>
      </c>
      <c r="V33" s="190" t="s">
        <v>614</v>
      </c>
      <c r="W33" s="190" t="s">
        <v>614</v>
      </c>
      <c r="X33" s="190" t="s">
        <v>614</v>
      </c>
      <c r="Y33" s="190" t="s">
        <v>614</v>
      </c>
      <c r="Z33" s="190" t="s">
        <v>614</v>
      </c>
      <c r="AA33" s="186">
        <f>1.024/1.18</f>
        <v>0.8677966101694916</v>
      </c>
      <c r="AB33" s="190" t="s">
        <v>614</v>
      </c>
      <c r="AC33" s="211"/>
      <c r="AD33" s="211"/>
      <c r="AE33" s="211"/>
      <c r="AF33" s="211"/>
      <c r="AG33" s="211"/>
      <c r="AH33" s="211"/>
      <c r="AI33" s="211"/>
      <c r="AJ33" s="211"/>
      <c r="AK33" s="211"/>
    </row>
    <row r="34" spans="1:37" ht="15.75">
      <c r="A34" s="171" t="s">
        <v>562</v>
      </c>
      <c r="B34" s="159" t="s">
        <v>679</v>
      </c>
      <c r="C34" s="207"/>
      <c r="D34" s="207"/>
      <c r="E34" s="207"/>
      <c r="F34" s="207"/>
      <c r="G34" s="207"/>
      <c r="H34" s="197">
        <f>H35</f>
        <v>5.577966101694916</v>
      </c>
      <c r="I34" s="207"/>
      <c r="J34" s="207"/>
      <c r="K34" s="197">
        <f>K35</f>
        <v>5.577966101694916</v>
      </c>
      <c r="L34" s="197">
        <f>L35</f>
        <v>0</v>
      </c>
      <c r="M34" s="197">
        <f>M35</f>
        <v>0</v>
      </c>
      <c r="N34" s="197">
        <f>N35</f>
        <v>5.577966101694916</v>
      </c>
      <c r="O34" s="197">
        <f>O35</f>
        <v>0</v>
      </c>
      <c r="P34" s="207"/>
      <c r="Q34" s="207"/>
      <c r="R34" s="207"/>
      <c r="S34" s="207"/>
      <c r="T34" s="207"/>
      <c r="U34" s="207"/>
      <c r="V34" s="207"/>
      <c r="W34" s="207"/>
      <c r="X34" s="207"/>
      <c r="Y34" s="207"/>
      <c r="Z34" s="207"/>
      <c r="AA34" s="197">
        <f>AA35</f>
        <v>5.577966101694916</v>
      </c>
      <c r="AB34" s="207"/>
      <c r="AC34" s="207"/>
      <c r="AD34" s="207"/>
      <c r="AE34" s="207"/>
      <c r="AF34" s="207"/>
      <c r="AG34" s="207"/>
      <c r="AH34" s="207"/>
      <c r="AI34" s="207"/>
      <c r="AJ34" s="207"/>
      <c r="AK34" s="207"/>
    </row>
    <row r="35" spans="1:37" ht="15.75">
      <c r="A35" s="172" t="s">
        <v>680</v>
      </c>
      <c r="B35" s="160" t="s">
        <v>681</v>
      </c>
      <c r="C35" s="161"/>
      <c r="D35" s="161"/>
      <c r="E35" s="161"/>
      <c r="F35" s="161"/>
      <c r="G35" s="161"/>
      <c r="H35" s="185">
        <f>H36+H39</f>
        <v>5.577966101694916</v>
      </c>
      <c r="I35" s="161"/>
      <c r="J35" s="161"/>
      <c r="K35" s="185">
        <f>K36+K39</f>
        <v>5.577966101694916</v>
      </c>
      <c r="L35" s="185">
        <f>L36+L39</f>
        <v>0</v>
      </c>
      <c r="M35" s="185">
        <f>M36+M39</f>
        <v>0</v>
      </c>
      <c r="N35" s="185">
        <f>N36+N39</f>
        <v>5.577966101694916</v>
      </c>
      <c r="O35" s="185">
        <f>O36+O39</f>
        <v>0</v>
      </c>
      <c r="P35" s="161"/>
      <c r="Q35" s="161"/>
      <c r="R35" s="161"/>
      <c r="S35" s="161"/>
      <c r="T35" s="161"/>
      <c r="U35" s="161"/>
      <c r="V35" s="161"/>
      <c r="W35" s="161"/>
      <c r="X35" s="161"/>
      <c r="Y35" s="161"/>
      <c r="Z35" s="161"/>
      <c r="AA35" s="185">
        <f>AA36+AA39</f>
        <v>5.577966101694916</v>
      </c>
      <c r="AB35" s="161"/>
      <c r="AC35" s="161"/>
      <c r="AD35" s="161"/>
      <c r="AE35" s="161"/>
      <c r="AF35" s="161"/>
      <c r="AG35" s="161"/>
      <c r="AH35" s="161"/>
      <c r="AI35" s="161"/>
      <c r="AJ35" s="161"/>
      <c r="AK35" s="161"/>
    </row>
    <row r="36" spans="1:37" ht="15.75">
      <c r="A36" s="173" t="s">
        <v>682</v>
      </c>
      <c r="B36" s="162" t="s">
        <v>683</v>
      </c>
      <c r="C36" s="212"/>
      <c r="D36" s="212"/>
      <c r="E36" s="212"/>
      <c r="F36" s="212"/>
      <c r="G36" s="212"/>
      <c r="H36" s="200">
        <f>SUM(H37:H38)</f>
        <v>1.6135593220338984</v>
      </c>
      <c r="I36" s="212"/>
      <c r="J36" s="212"/>
      <c r="K36" s="200">
        <f>SUM(K37:K38)</f>
        <v>1.6135593220338984</v>
      </c>
      <c r="L36" s="200">
        <f>SUM(L37:L38)</f>
        <v>0</v>
      </c>
      <c r="M36" s="200">
        <f>SUM(M37:M38)</f>
        <v>0</v>
      </c>
      <c r="N36" s="200">
        <f>SUM(N37:N38)</f>
        <v>1.6135593220338984</v>
      </c>
      <c r="O36" s="200">
        <f>SUM(O37:O38)</f>
        <v>0</v>
      </c>
      <c r="P36" s="212"/>
      <c r="Q36" s="212"/>
      <c r="R36" s="212"/>
      <c r="S36" s="212"/>
      <c r="T36" s="212"/>
      <c r="U36" s="212"/>
      <c r="V36" s="212"/>
      <c r="W36" s="212"/>
      <c r="X36" s="212"/>
      <c r="Y36" s="212"/>
      <c r="Z36" s="212"/>
      <c r="AA36" s="200">
        <f>SUM(AA37:AA38)</f>
        <v>1.6135593220338984</v>
      </c>
      <c r="AB36" s="212"/>
      <c r="AC36" s="212"/>
      <c r="AD36" s="212"/>
      <c r="AE36" s="212"/>
      <c r="AF36" s="212"/>
      <c r="AG36" s="212"/>
      <c r="AH36" s="212"/>
      <c r="AI36" s="212"/>
      <c r="AJ36" s="212"/>
      <c r="AK36" s="212"/>
    </row>
    <row r="37" spans="1:37" ht="47.25">
      <c r="A37" s="169" t="s">
        <v>711</v>
      </c>
      <c r="B37" s="182" t="s">
        <v>712</v>
      </c>
      <c r="C37" s="184" t="s">
        <v>614</v>
      </c>
      <c r="D37" s="190" t="s">
        <v>761</v>
      </c>
      <c r="E37" s="248">
        <v>2021</v>
      </c>
      <c r="F37" s="248">
        <v>2021</v>
      </c>
      <c r="G37" s="190" t="s">
        <v>614</v>
      </c>
      <c r="H37" s="186">
        <f>1.254/1.18</f>
        <v>1.0627118644067797</v>
      </c>
      <c r="I37" s="190" t="s">
        <v>614</v>
      </c>
      <c r="J37" s="190" t="s">
        <v>614</v>
      </c>
      <c r="K37" s="186">
        <f>1.254/1.18</f>
        <v>1.0627118644067797</v>
      </c>
      <c r="L37" s="251">
        <v>0</v>
      </c>
      <c r="M37" s="251">
        <v>0</v>
      </c>
      <c r="N37" s="186">
        <f>1.254/1.18</f>
        <v>1.0627118644067797</v>
      </c>
      <c r="O37" s="251">
        <v>0</v>
      </c>
      <c r="P37" s="190" t="s">
        <v>614</v>
      </c>
      <c r="Q37" s="190" t="s">
        <v>614</v>
      </c>
      <c r="R37" s="190" t="s">
        <v>614</v>
      </c>
      <c r="S37" s="190" t="s">
        <v>614</v>
      </c>
      <c r="T37" s="190" t="s">
        <v>614</v>
      </c>
      <c r="U37" s="190" t="s">
        <v>614</v>
      </c>
      <c r="V37" s="190" t="s">
        <v>614</v>
      </c>
      <c r="W37" s="190" t="s">
        <v>614</v>
      </c>
      <c r="X37" s="190" t="s">
        <v>614</v>
      </c>
      <c r="Y37" s="190" t="s">
        <v>614</v>
      </c>
      <c r="Z37" s="190" t="s">
        <v>614</v>
      </c>
      <c r="AA37" s="186">
        <f>1.254/1.18</f>
        <v>1.0627118644067797</v>
      </c>
      <c r="AB37" s="190" t="s">
        <v>614</v>
      </c>
      <c r="AC37" s="214"/>
      <c r="AD37" s="214"/>
      <c r="AE37" s="214"/>
      <c r="AF37" s="214"/>
      <c r="AG37" s="214"/>
      <c r="AH37" s="214"/>
      <c r="AI37" s="214"/>
      <c r="AJ37" s="214"/>
      <c r="AK37" s="214"/>
    </row>
    <row r="38" spans="1:37" ht="31.5">
      <c r="A38" s="169" t="s">
        <v>713</v>
      </c>
      <c r="B38" s="182" t="s">
        <v>714</v>
      </c>
      <c r="C38" s="184" t="s">
        <v>614</v>
      </c>
      <c r="D38" s="190" t="s">
        <v>761</v>
      </c>
      <c r="E38" s="248">
        <v>2021</v>
      </c>
      <c r="F38" s="248">
        <v>2021</v>
      </c>
      <c r="G38" s="190" t="s">
        <v>614</v>
      </c>
      <c r="H38" s="186">
        <f>0.65/1.18</f>
        <v>0.5508474576271187</v>
      </c>
      <c r="I38" s="190" t="s">
        <v>614</v>
      </c>
      <c r="J38" s="190" t="s">
        <v>614</v>
      </c>
      <c r="K38" s="186">
        <f>0.65/1.18</f>
        <v>0.5508474576271187</v>
      </c>
      <c r="L38" s="251">
        <v>0</v>
      </c>
      <c r="M38" s="251">
        <v>0</v>
      </c>
      <c r="N38" s="186">
        <f>0.65/1.18</f>
        <v>0.5508474576271187</v>
      </c>
      <c r="O38" s="251">
        <v>0</v>
      </c>
      <c r="P38" s="190" t="s">
        <v>614</v>
      </c>
      <c r="Q38" s="190" t="s">
        <v>614</v>
      </c>
      <c r="R38" s="190" t="s">
        <v>614</v>
      </c>
      <c r="S38" s="190" t="s">
        <v>614</v>
      </c>
      <c r="T38" s="190" t="s">
        <v>614</v>
      </c>
      <c r="U38" s="190" t="s">
        <v>614</v>
      </c>
      <c r="V38" s="190" t="s">
        <v>614</v>
      </c>
      <c r="W38" s="190" t="s">
        <v>614</v>
      </c>
      <c r="X38" s="190" t="s">
        <v>614</v>
      </c>
      <c r="Y38" s="190" t="s">
        <v>614</v>
      </c>
      <c r="Z38" s="190" t="s">
        <v>614</v>
      </c>
      <c r="AA38" s="186">
        <f>0.65/1.18</f>
        <v>0.5508474576271187</v>
      </c>
      <c r="AB38" s="190" t="s">
        <v>614</v>
      </c>
      <c r="AC38" s="214"/>
      <c r="AD38" s="214"/>
      <c r="AE38" s="214"/>
      <c r="AF38" s="214"/>
      <c r="AG38" s="214"/>
      <c r="AH38" s="214"/>
      <c r="AI38" s="214"/>
      <c r="AJ38" s="214"/>
      <c r="AK38" s="214"/>
    </row>
    <row r="39" spans="1:37" ht="15.75">
      <c r="A39" s="173" t="s">
        <v>684</v>
      </c>
      <c r="B39" s="162" t="s">
        <v>685</v>
      </c>
      <c r="C39" s="212"/>
      <c r="D39" s="212"/>
      <c r="E39" s="212"/>
      <c r="F39" s="212"/>
      <c r="G39" s="212"/>
      <c r="H39" s="200">
        <f>SUM(H40:H43)</f>
        <v>3.964406779661017</v>
      </c>
      <c r="I39" s="212"/>
      <c r="J39" s="212"/>
      <c r="K39" s="200">
        <f>SUM(K40:K43)</f>
        <v>3.964406779661017</v>
      </c>
      <c r="L39" s="200">
        <f>SUM(L40:L43)</f>
        <v>0</v>
      </c>
      <c r="M39" s="200">
        <f>SUM(M40:M43)</f>
        <v>0</v>
      </c>
      <c r="N39" s="200">
        <f>SUM(N40:N43)</f>
        <v>3.964406779661017</v>
      </c>
      <c r="O39" s="200">
        <f>SUM(O40:O43)</f>
        <v>0</v>
      </c>
      <c r="P39" s="212"/>
      <c r="Q39" s="212"/>
      <c r="R39" s="212"/>
      <c r="S39" s="212"/>
      <c r="T39" s="212"/>
      <c r="U39" s="212"/>
      <c r="V39" s="212"/>
      <c r="W39" s="212"/>
      <c r="X39" s="212"/>
      <c r="Y39" s="212"/>
      <c r="Z39" s="212"/>
      <c r="AA39" s="200">
        <f>SUM(AA40:AA43)</f>
        <v>3.964406779661017</v>
      </c>
      <c r="AB39" s="212"/>
      <c r="AC39" s="212"/>
      <c r="AD39" s="212"/>
      <c r="AE39" s="212"/>
      <c r="AF39" s="212"/>
      <c r="AG39" s="212"/>
      <c r="AH39" s="212"/>
      <c r="AI39" s="212"/>
      <c r="AJ39" s="212"/>
      <c r="AK39" s="212"/>
    </row>
    <row r="40" spans="1:37" ht="47.25">
      <c r="A40" s="169" t="s">
        <v>686</v>
      </c>
      <c r="B40" s="166" t="s">
        <v>715</v>
      </c>
      <c r="C40" s="184" t="s">
        <v>614</v>
      </c>
      <c r="D40" s="190" t="s">
        <v>761</v>
      </c>
      <c r="E40" s="248">
        <v>2021</v>
      </c>
      <c r="F40" s="248">
        <v>2021</v>
      </c>
      <c r="G40" s="190" t="s">
        <v>614</v>
      </c>
      <c r="H40" s="186">
        <f>2.521/1.18</f>
        <v>2.136440677966102</v>
      </c>
      <c r="I40" s="190" t="s">
        <v>614</v>
      </c>
      <c r="J40" s="190" t="s">
        <v>614</v>
      </c>
      <c r="K40" s="186">
        <f>2.521/1.18</f>
        <v>2.136440677966102</v>
      </c>
      <c r="L40" s="251">
        <v>0</v>
      </c>
      <c r="M40" s="251">
        <v>0</v>
      </c>
      <c r="N40" s="186">
        <f>2.521/1.18</f>
        <v>2.136440677966102</v>
      </c>
      <c r="O40" s="251">
        <v>0</v>
      </c>
      <c r="P40" s="190" t="s">
        <v>614</v>
      </c>
      <c r="Q40" s="190" t="s">
        <v>614</v>
      </c>
      <c r="R40" s="190" t="s">
        <v>614</v>
      </c>
      <c r="S40" s="190" t="s">
        <v>614</v>
      </c>
      <c r="T40" s="190" t="s">
        <v>614</v>
      </c>
      <c r="U40" s="190" t="s">
        <v>614</v>
      </c>
      <c r="V40" s="190" t="s">
        <v>614</v>
      </c>
      <c r="W40" s="190" t="s">
        <v>614</v>
      </c>
      <c r="X40" s="190" t="s">
        <v>614</v>
      </c>
      <c r="Y40" s="190" t="s">
        <v>614</v>
      </c>
      <c r="Z40" s="190" t="s">
        <v>614</v>
      </c>
      <c r="AA40" s="186">
        <f>2.521/1.18</f>
        <v>2.136440677966102</v>
      </c>
      <c r="AB40" s="190" t="s">
        <v>614</v>
      </c>
      <c r="AC40" s="214"/>
      <c r="AD40" s="214"/>
      <c r="AE40" s="214"/>
      <c r="AF40" s="214"/>
      <c r="AG40" s="214"/>
      <c r="AH40" s="214"/>
      <c r="AI40" s="214"/>
      <c r="AJ40" s="214"/>
      <c r="AK40" s="214"/>
    </row>
    <row r="41" spans="1:37" ht="47.25">
      <c r="A41" s="169" t="s">
        <v>716</v>
      </c>
      <c r="B41" s="166" t="s">
        <v>717</v>
      </c>
      <c r="C41" s="184" t="s">
        <v>614</v>
      </c>
      <c r="D41" s="190" t="s">
        <v>761</v>
      </c>
      <c r="E41" s="248">
        <v>2021</v>
      </c>
      <c r="F41" s="248">
        <v>2021</v>
      </c>
      <c r="G41" s="190" t="s">
        <v>614</v>
      </c>
      <c r="H41" s="186">
        <f>0.903/1.18</f>
        <v>0.7652542372881357</v>
      </c>
      <c r="I41" s="190" t="s">
        <v>614</v>
      </c>
      <c r="J41" s="190" t="s">
        <v>614</v>
      </c>
      <c r="K41" s="186">
        <f>0.903/1.18</f>
        <v>0.7652542372881357</v>
      </c>
      <c r="L41" s="251">
        <v>0</v>
      </c>
      <c r="M41" s="251">
        <v>0</v>
      </c>
      <c r="N41" s="186">
        <f>0.903/1.18</f>
        <v>0.7652542372881357</v>
      </c>
      <c r="O41" s="251">
        <v>0</v>
      </c>
      <c r="P41" s="190" t="s">
        <v>614</v>
      </c>
      <c r="Q41" s="190" t="s">
        <v>614</v>
      </c>
      <c r="R41" s="190" t="s">
        <v>614</v>
      </c>
      <c r="S41" s="190" t="s">
        <v>614</v>
      </c>
      <c r="T41" s="190" t="s">
        <v>614</v>
      </c>
      <c r="U41" s="190" t="s">
        <v>614</v>
      </c>
      <c r="V41" s="190" t="s">
        <v>614</v>
      </c>
      <c r="W41" s="190" t="s">
        <v>614</v>
      </c>
      <c r="X41" s="190" t="s">
        <v>614</v>
      </c>
      <c r="Y41" s="190" t="s">
        <v>614</v>
      </c>
      <c r="Z41" s="190" t="s">
        <v>614</v>
      </c>
      <c r="AA41" s="186">
        <f>0.903/1.18</f>
        <v>0.7652542372881357</v>
      </c>
      <c r="AB41" s="190" t="s">
        <v>614</v>
      </c>
      <c r="AC41" s="214"/>
      <c r="AD41" s="214"/>
      <c r="AE41" s="214"/>
      <c r="AF41" s="214"/>
      <c r="AG41" s="214"/>
      <c r="AH41" s="214"/>
      <c r="AI41" s="214"/>
      <c r="AJ41" s="214"/>
      <c r="AK41" s="214"/>
    </row>
    <row r="42" spans="1:37" ht="47.25">
      <c r="A42" s="169" t="s">
        <v>718</v>
      </c>
      <c r="B42" s="166" t="s">
        <v>719</v>
      </c>
      <c r="C42" s="184" t="s">
        <v>614</v>
      </c>
      <c r="D42" s="190" t="s">
        <v>761</v>
      </c>
      <c r="E42" s="248">
        <v>2021</v>
      </c>
      <c r="F42" s="248">
        <v>2021</v>
      </c>
      <c r="G42" s="190" t="s">
        <v>614</v>
      </c>
      <c r="H42" s="186">
        <f>0.627/1.18</f>
        <v>0.5313559322033898</v>
      </c>
      <c r="I42" s="190" t="s">
        <v>614</v>
      </c>
      <c r="J42" s="190" t="s">
        <v>614</v>
      </c>
      <c r="K42" s="186">
        <f>0.627/1.18</f>
        <v>0.5313559322033898</v>
      </c>
      <c r="L42" s="251">
        <v>0</v>
      </c>
      <c r="M42" s="251">
        <v>0</v>
      </c>
      <c r="N42" s="186">
        <f>0.627/1.18</f>
        <v>0.5313559322033898</v>
      </c>
      <c r="O42" s="251">
        <v>0</v>
      </c>
      <c r="P42" s="190" t="s">
        <v>614</v>
      </c>
      <c r="Q42" s="190" t="s">
        <v>614</v>
      </c>
      <c r="R42" s="190" t="s">
        <v>614</v>
      </c>
      <c r="S42" s="190" t="s">
        <v>614</v>
      </c>
      <c r="T42" s="190" t="s">
        <v>614</v>
      </c>
      <c r="U42" s="190" t="s">
        <v>614</v>
      </c>
      <c r="V42" s="190" t="s">
        <v>614</v>
      </c>
      <c r="W42" s="190" t="s">
        <v>614</v>
      </c>
      <c r="X42" s="190" t="s">
        <v>614</v>
      </c>
      <c r="Y42" s="190" t="s">
        <v>614</v>
      </c>
      <c r="Z42" s="190" t="s">
        <v>614</v>
      </c>
      <c r="AA42" s="186">
        <f>0.627/1.18</f>
        <v>0.5313559322033898</v>
      </c>
      <c r="AB42" s="190" t="s">
        <v>614</v>
      </c>
      <c r="AC42" s="214"/>
      <c r="AD42" s="214"/>
      <c r="AE42" s="214"/>
      <c r="AF42" s="214"/>
      <c r="AG42" s="214"/>
      <c r="AH42" s="214"/>
      <c r="AI42" s="214"/>
      <c r="AJ42" s="214"/>
      <c r="AK42" s="214"/>
    </row>
    <row r="43" spans="1:37" ht="47.25">
      <c r="A43" s="169" t="s">
        <v>720</v>
      </c>
      <c r="B43" s="166" t="s">
        <v>721</v>
      </c>
      <c r="C43" s="184" t="s">
        <v>614</v>
      </c>
      <c r="D43" s="190" t="s">
        <v>761</v>
      </c>
      <c r="E43" s="248">
        <v>2021</v>
      </c>
      <c r="F43" s="248">
        <v>2021</v>
      </c>
      <c r="G43" s="190" t="s">
        <v>614</v>
      </c>
      <c r="H43" s="186">
        <f>0.627/1.18</f>
        <v>0.5313559322033898</v>
      </c>
      <c r="I43" s="190" t="s">
        <v>614</v>
      </c>
      <c r="J43" s="190" t="s">
        <v>614</v>
      </c>
      <c r="K43" s="186">
        <f>0.627/1.18</f>
        <v>0.5313559322033898</v>
      </c>
      <c r="L43" s="251">
        <v>0</v>
      </c>
      <c r="M43" s="251">
        <v>0</v>
      </c>
      <c r="N43" s="186">
        <f>0.627/1.18</f>
        <v>0.5313559322033898</v>
      </c>
      <c r="O43" s="251">
        <v>0</v>
      </c>
      <c r="P43" s="190" t="s">
        <v>614</v>
      </c>
      <c r="Q43" s="190" t="s">
        <v>614</v>
      </c>
      <c r="R43" s="190" t="s">
        <v>614</v>
      </c>
      <c r="S43" s="190" t="s">
        <v>614</v>
      </c>
      <c r="T43" s="190" t="s">
        <v>614</v>
      </c>
      <c r="U43" s="190" t="s">
        <v>614</v>
      </c>
      <c r="V43" s="190" t="s">
        <v>614</v>
      </c>
      <c r="W43" s="190" t="s">
        <v>614</v>
      </c>
      <c r="X43" s="190" t="s">
        <v>614</v>
      </c>
      <c r="Y43" s="190" t="s">
        <v>614</v>
      </c>
      <c r="Z43" s="190" t="s">
        <v>614</v>
      </c>
      <c r="AA43" s="186">
        <f>0.627/1.18</f>
        <v>0.5313559322033898</v>
      </c>
      <c r="AB43" s="190" t="s">
        <v>614</v>
      </c>
      <c r="AC43" s="214"/>
      <c r="AD43" s="214"/>
      <c r="AE43" s="214"/>
      <c r="AF43" s="214"/>
      <c r="AG43" s="214"/>
      <c r="AH43" s="214"/>
      <c r="AI43" s="214"/>
      <c r="AJ43" s="214"/>
      <c r="AK43" s="214"/>
    </row>
    <row r="44" spans="1:37" ht="31.5">
      <c r="A44" s="171" t="s">
        <v>687</v>
      </c>
      <c r="B44" s="158" t="s">
        <v>688</v>
      </c>
      <c r="C44" s="207"/>
      <c r="D44" s="207"/>
      <c r="E44" s="207"/>
      <c r="F44" s="207"/>
      <c r="G44" s="207"/>
      <c r="H44" s="197">
        <f>H45</f>
        <v>11.541525423728814</v>
      </c>
      <c r="I44" s="207"/>
      <c r="J44" s="207"/>
      <c r="K44" s="197">
        <f>K45</f>
        <v>11.541525423728814</v>
      </c>
      <c r="L44" s="197">
        <f>L45</f>
        <v>0</v>
      </c>
      <c r="M44" s="197">
        <f>M45</f>
        <v>0</v>
      </c>
      <c r="N44" s="197">
        <f>N45</f>
        <v>11.541525423728814</v>
      </c>
      <c r="O44" s="197">
        <f>O45</f>
        <v>0</v>
      </c>
      <c r="P44" s="207"/>
      <c r="Q44" s="207"/>
      <c r="R44" s="207"/>
      <c r="S44" s="207"/>
      <c r="T44" s="207"/>
      <c r="U44" s="207"/>
      <c r="V44" s="207"/>
      <c r="W44" s="207"/>
      <c r="X44" s="207"/>
      <c r="Y44" s="207"/>
      <c r="Z44" s="207"/>
      <c r="AA44" s="197">
        <f>AA45</f>
        <v>11.541525423728814</v>
      </c>
      <c r="AB44" s="207"/>
      <c r="AC44" s="207"/>
      <c r="AD44" s="207"/>
      <c r="AE44" s="207"/>
      <c r="AF44" s="207"/>
      <c r="AG44" s="207"/>
      <c r="AH44" s="207"/>
      <c r="AI44" s="207"/>
      <c r="AJ44" s="207"/>
      <c r="AK44" s="207"/>
    </row>
    <row r="45" spans="1:37" ht="31.5">
      <c r="A45" s="172" t="s">
        <v>689</v>
      </c>
      <c r="B45" s="168" t="s">
        <v>690</v>
      </c>
      <c r="C45" s="161"/>
      <c r="D45" s="161"/>
      <c r="E45" s="161"/>
      <c r="F45" s="161"/>
      <c r="G45" s="161"/>
      <c r="H45" s="185">
        <f>H46+H49</f>
        <v>11.541525423728814</v>
      </c>
      <c r="I45" s="161"/>
      <c r="J45" s="161"/>
      <c r="K45" s="185">
        <f>K46+K49</f>
        <v>11.541525423728814</v>
      </c>
      <c r="L45" s="185">
        <f>L46+L52+L49</f>
        <v>0</v>
      </c>
      <c r="M45" s="185">
        <f>M46+M52+M49</f>
        <v>0</v>
      </c>
      <c r="N45" s="185">
        <f>N46+N49</f>
        <v>11.541525423728814</v>
      </c>
      <c r="O45" s="185">
        <f>O46+O52+O49</f>
        <v>0</v>
      </c>
      <c r="P45" s="161"/>
      <c r="Q45" s="161"/>
      <c r="R45" s="161"/>
      <c r="S45" s="161"/>
      <c r="T45" s="161"/>
      <c r="U45" s="161"/>
      <c r="V45" s="161"/>
      <c r="W45" s="161"/>
      <c r="X45" s="161"/>
      <c r="Y45" s="161"/>
      <c r="Z45" s="161"/>
      <c r="AA45" s="185">
        <f>AA46+AA49</f>
        <v>11.541525423728814</v>
      </c>
      <c r="AB45" s="161"/>
      <c r="AC45" s="161"/>
      <c r="AD45" s="161"/>
      <c r="AE45" s="161"/>
      <c r="AF45" s="161"/>
      <c r="AG45" s="161"/>
      <c r="AH45" s="161"/>
      <c r="AI45" s="161"/>
      <c r="AJ45" s="161"/>
      <c r="AK45" s="161"/>
    </row>
    <row r="46" spans="1:37" ht="15.75">
      <c r="A46" s="173" t="s">
        <v>691</v>
      </c>
      <c r="B46" s="162" t="s">
        <v>683</v>
      </c>
      <c r="C46" s="212"/>
      <c r="D46" s="212"/>
      <c r="E46" s="212"/>
      <c r="F46" s="212"/>
      <c r="G46" s="212"/>
      <c r="H46" s="200">
        <f>H47+H48</f>
        <v>7.689830508474577</v>
      </c>
      <c r="I46" s="212"/>
      <c r="J46" s="212"/>
      <c r="K46" s="200">
        <f>K47+K48</f>
        <v>7.689830508474577</v>
      </c>
      <c r="L46" s="200">
        <f>L47</f>
        <v>0</v>
      </c>
      <c r="M46" s="200">
        <f>M47</f>
        <v>0</v>
      </c>
      <c r="N46" s="200">
        <f>N47+N48</f>
        <v>7.689830508474577</v>
      </c>
      <c r="O46" s="200">
        <f>O47</f>
        <v>0</v>
      </c>
      <c r="P46" s="212"/>
      <c r="Q46" s="212"/>
      <c r="R46" s="212"/>
      <c r="S46" s="212"/>
      <c r="T46" s="212"/>
      <c r="U46" s="212"/>
      <c r="V46" s="212"/>
      <c r="W46" s="212"/>
      <c r="X46" s="212"/>
      <c r="Y46" s="212"/>
      <c r="Z46" s="212"/>
      <c r="AA46" s="200">
        <f>AA47+AA48</f>
        <v>7.689830508474577</v>
      </c>
      <c r="AB46" s="212"/>
      <c r="AC46" s="212"/>
      <c r="AD46" s="212"/>
      <c r="AE46" s="212"/>
      <c r="AF46" s="212"/>
      <c r="AG46" s="212"/>
      <c r="AH46" s="212"/>
      <c r="AI46" s="212"/>
      <c r="AJ46" s="212"/>
      <c r="AK46" s="212"/>
    </row>
    <row r="47" spans="1:37" ht="15.75">
      <c r="A47" s="176" t="s">
        <v>722</v>
      </c>
      <c r="B47" s="189" t="s">
        <v>723</v>
      </c>
      <c r="C47" s="184" t="s">
        <v>614</v>
      </c>
      <c r="D47" s="190" t="s">
        <v>761</v>
      </c>
      <c r="E47" s="248">
        <v>2021</v>
      </c>
      <c r="F47" s="248">
        <v>2021</v>
      </c>
      <c r="G47" s="190" t="s">
        <v>614</v>
      </c>
      <c r="H47" s="186">
        <f>1.939/1.18</f>
        <v>1.643220338983051</v>
      </c>
      <c r="I47" s="190" t="s">
        <v>614</v>
      </c>
      <c r="J47" s="190" t="s">
        <v>614</v>
      </c>
      <c r="K47" s="186">
        <f>1.939/1.18</f>
        <v>1.643220338983051</v>
      </c>
      <c r="L47" s="251">
        <v>0</v>
      </c>
      <c r="M47" s="251">
        <v>0</v>
      </c>
      <c r="N47" s="186">
        <f>1.939/1.18</f>
        <v>1.643220338983051</v>
      </c>
      <c r="O47" s="251">
        <v>0</v>
      </c>
      <c r="P47" s="190" t="s">
        <v>614</v>
      </c>
      <c r="Q47" s="190" t="s">
        <v>614</v>
      </c>
      <c r="R47" s="190" t="s">
        <v>614</v>
      </c>
      <c r="S47" s="190" t="s">
        <v>614</v>
      </c>
      <c r="T47" s="190" t="s">
        <v>614</v>
      </c>
      <c r="U47" s="190" t="s">
        <v>614</v>
      </c>
      <c r="V47" s="190" t="s">
        <v>614</v>
      </c>
      <c r="W47" s="190" t="s">
        <v>614</v>
      </c>
      <c r="X47" s="190" t="s">
        <v>614</v>
      </c>
      <c r="Y47" s="190" t="s">
        <v>614</v>
      </c>
      <c r="Z47" s="190" t="s">
        <v>614</v>
      </c>
      <c r="AA47" s="186">
        <f>1.939/1.18</f>
        <v>1.643220338983051</v>
      </c>
      <c r="AB47" s="190" t="s">
        <v>614</v>
      </c>
      <c r="AC47" s="211"/>
      <c r="AD47" s="211"/>
      <c r="AE47" s="211"/>
      <c r="AF47" s="211"/>
      <c r="AG47" s="211"/>
      <c r="AH47" s="211"/>
      <c r="AI47" s="211"/>
      <c r="AJ47" s="211"/>
      <c r="AK47" s="211"/>
    </row>
    <row r="48" spans="1:37" ht="31.5">
      <c r="A48" s="176" t="s">
        <v>758</v>
      </c>
      <c r="B48" s="189" t="s">
        <v>759</v>
      </c>
      <c r="C48" s="184" t="s">
        <v>614</v>
      </c>
      <c r="D48" s="190" t="s">
        <v>761</v>
      </c>
      <c r="E48" s="248">
        <v>2021</v>
      </c>
      <c r="F48" s="248">
        <v>2021</v>
      </c>
      <c r="G48" s="190" t="s">
        <v>614</v>
      </c>
      <c r="H48" s="186">
        <f>7.135/1.18</f>
        <v>6.046610169491526</v>
      </c>
      <c r="I48" s="190" t="s">
        <v>614</v>
      </c>
      <c r="J48" s="190" t="s">
        <v>614</v>
      </c>
      <c r="K48" s="186">
        <f>7.135/1.18</f>
        <v>6.046610169491526</v>
      </c>
      <c r="L48" s="251"/>
      <c r="M48" s="251"/>
      <c r="N48" s="186">
        <f>7.135/1.18</f>
        <v>6.046610169491526</v>
      </c>
      <c r="O48" s="251"/>
      <c r="P48" s="190" t="s">
        <v>614</v>
      </c>
      <c r="Q48" s="190" t="s">
        <v>614</v>
      </c>
      <c r="R48" s="190" t="s">
        <v>614</v>
      </c>
      <c r="S48" s="190" t="s">
        <v>614</v>
      </c>
      <c r="T48" s="190" t="s">
        <v>614</v>
      </c>
      <c r="U48" s="190" t="s">
        <v>614</v>
      </c>
      <c r="V48" s="190" t="s">
        <v>614</v>
      </c>
      <c r="W48" s="190" t="s">
        <v>614</v>
      </c>
      <c r="X48" s="190" t="s">
        <v>614</v>
      </c>
      <c r="Y48" s="190" t="s">
        <v>614</v>
      </c>
      <c r="Z48" s="190" t="s">
        <v>614</v>
      </c>
      <c r="AA48" s="186">
        <f>7.135/1.18</f>
        <v>6.046610169491526</v>
      </c>
      <c r="AB48" s="190" t="s">
        <v>614</v>
      </c>
      <c r="AC48" s="211"/>
      <c r="AD48" s="211"/>
      <c r="AE48" s="211"/>
      <c r="AF48" s="211"/>
      <c r="AG48" s="211"/>
      <c r="AH48" s="211"/>
      <c r="AI48" s="211"/>
      <c r="AJ48" s="211"/>
      <c r="AK48" s="211"/>
    </row>
    <row r="49" spans="1:37" ht="15.75">
      <c r="A49" s="173" t="s">
        <v>755</v>
      </c>
      <c r="B49" s="162" t="s">
        <v>685</v>
      </c>
      <c r="C49" s="212"/>
      <c r="D49" s="212"/>
      <c r="E49" s="212"/>
      <c r="F49" s="212"/>
      <c r="G49" s="212"/>
      <c r="H49" s="200">
        <f>H50</f>
        <v>3.8516949152542375</v>
      </c>
      <c r="I49" s="212"/>
      <c r="J49" s="212"/>
      <c r="K49" s="200">
        <f>K50</f>
        <v>3.8516949152542375</v>
      </c>
      <c r="L49" s="200">
        <f>L50</f>
        <v>0</v>
      </c>
      <c r="M49" s="200">
        <f>M50</f>
        <v>0</v>
      </c>
      <c r="N49" s="200">
        <f>N50</f>
        <v>3.8516949152542375</v>
      </c>
      <c r="O49" s="200">
        <f>O50</f>
        <v>0</v>
      </c>
      <c r="P49" s="212"/>
      <c r="Q49" s="212"/>
      <c r="R49" s="212"/>
      <c r="S49" s="212"/>
      <c r="T49" s="212"/>
      <c r="U49" s="212"/>
      <c r="V49" s="212"/>
      <c r="W49" s="212"/>
      <c r="X49" s="212"/>
      <c r="Y49" s="212"/>
      <c r="Z49" s="212"/>
      <c r="AA49" s="200">
        <f>AA50</f>
        <v>3.8516949152542375</v>
      </c>
      <c r="AB49" s="212"/>
      <c r="AC49" s="212"/>
      <c r="AD49" s="212"/>
      <c r="AE49" s="212"/>
      <c r="AF49" s="212"/>
      <c r="AG49" s="212"/>
      <c r="AH49" s="212"/>
      <c r="AI49" s="212"/>
      <c r="AJ49" s="212"/>
      <c r="AK49" s="212"/>
    </row>
    <row r="50" spans="1:37" ht="15.75">
      <c r="A50" s="176" t="s">
        <v>756</v>
      </c>
      <c r="B50" s="189" t="s">
        <v>757</v>
      </c>
      <c r="C50" s="184" t="s">
        <v>614</v>
      </c>
      <c r="D50" s="190" t="s">
        <v>761</v>
      </c>
      <c r="E50" s="248">
        <v>2021</v>
      </c>
      <c r="F50" s="248">
        <v>2021</v>
      </c>
      <c r="G50" s="190" t="s">
        <v>614</v>
      </c>
      <c r="H50" s="186">
        <f>4.545/1.18</f>
        <v>3.8516949152542375</v>
      </c>
      <c r="I50" s="190" t="s">
        <v>614</v>
      </c>
      <c r="J50" s="190" t="s">
        <v>614</v>
      </c>
      <c r="K50" s="186">
        <f>4.545/1.18</f>
        <v>3.8516949152542375</v>
      </c>
      <c r="L50" s="251"/>
      <c r="M50" s="251"/>
      <c r="N50" s="186">
        <f>4.545/1.18</f>
        <v>3.8516949152542375</v>
      </c>
      <c r="O50" s="251"/>
      <c r="P50" s="190" t="s">
        <v>614</v>
      </c>
      <c r="Q50" s="190" t="s">
        <v>614</v>
      </c>
      <c r="R50" s="190" t="s">
        <v>614</v>
      </c>
      <c r="S50" s="190" t="s">
        <v>614</v>
      </c>
      <c r="T50" s="190" t="s">
        <v>614</v>
      </c>
      <c r="U50" s="190" t="s">
        <v>614</v>
      </c>
      <c r="V50" s="190" t="s">
        <v>614</v>
      </c>
      <c r="W50" s="190" t="s">
        <v>614</v>
      </c>
      <c r="X50" s="190" t="s">
        <v>614</v>
      </c>
      <c r="Y50" s="190" t="s">
        <v>614</v>
      </c>
      <c r="Z50" s="190" t="s">
        <v>614</v>
      </c>
      <c r="AA50" s="186">
        <f>4.545/1.18</f>
        <v>3.8516949152542375</v>
      </c>
      <c r="AB50" s="190" t="s">
        <v>614</v>
      </c>
      <c r="AC50" s="211"/>
      <c r="AD50" s="211"/>
      <c r="AE50" s="211"/>
      <c r="AF50" s="211"/>
      <c r="AG50" s="211"/>
      <c r="AH50" s="211"/>
      <c r="AI50" s="211"/>
      <c r="AJ50" s="211"/>
      <c r="AK50" s="211"/>
    </row>
    <row r="51" spans="1:37" ht="15.75">
      <c r="A51" s="207">
        <v>2</v>
      </c>
      <c r="B51" s="157" t="s">
        <v>724</v>
      </c>
      <c r="C51" s="216"/>
      <c r="D51" s="216"/>
      <c r="E51" s="216"/>
      <c r="F51" s="216"/>
      <c r="G51" s="216"/>
      <c r="H51" s="185">
        <f aca="true" t="shared" si="0" ref="H51:H56">H52</f>
        <v>6.722881355932204</v>
      </c>
      <c r="I51" s="216"/>
      <c r="J51" s="216"/>
      <c r="K51" s="185">
        <f aca="true" t="shared" si="1" ref="K51:K56">K52</f>
        <v>6.722881355932204</v>
      </c>
      <c r="L51" s="185">
        <f aca="true" t="shared" si="2" ref="L51:O56">L52</f>
        <v>0</v>
      </c>
      <c r="M51" s="185">
        <f t="shared" si="2"/>
        <v>0</v>
      </c>
      <c r="N51" s="185">
        <f>N52</f>
        <v>6.722881355932204</v>
      </c>
      <c r="O51" s="185">
        <f t="shared" si="2"/>
        <v>0</v>
      </c>
      <c r="P51" s="216"/>
      <c r="Q51" s="216"/>
      <c r="R51" s="216"/>
      <c r="S51" s="216"/>
      <c r="T51" s="216"/>
      <c r="U51" s="216"/>
      <c r="V51" s="216"/>
      <c r="W51" s="216"/>
      <c r="X51" s="216"/>
      <c r="Y51" s="216"/>
      <c r="Z51" s="216"/>
      <c r="AA51" s="185">
        <f aca="true" t="shared" si="3" ref="AA51:AA56">AA52</f>
        <v>6.722881355932204</v>
      </c>
      <c r="AB51" s="216"/>
      <c r="AC51" s="216"/>
      <c r="AD51" s="216"/>
      <c r="AE51" s="216"/>
      <c r="AF51" s="216"/>
      <c r="AG51" s="216"/>
      <c r="AH51" s="216"/>
      <c r="AI51" s="216"/>
      <c r="AJ51" s="216"/>
      <c r="AK51" s="216"/>
    </row>
    <row r="52" spans="1:37" ht="31.5">
      <c r="A52" s="171" t="s">
        <v>725</v>
      </c>
      <c r="B52" s="157" t="s">
        <v>676</v>
      </c>
      <c r="C52" s="216"/>
      <c r="D52" s="216"/>
      <c r="E52" s="216"/>
      <c r="F52" s="216"/>
      <c r="G52" s="216"/>
      <c r="H52" s="185">
        <f t="shared" si="0"/>
        <v>6.722881355932204</v>
      </c>
      <c r="I52" s="216"/>
      <c r="J52" s="216"/>
      <c r="K52" s="185">
        <f t="shared" si="1"/>
        <v>6.722881355932204</v>
      </c>
      <c r="L52" s="185">
        <f t="shared" si="2"/>
        <v>0</v>
      </c>
      <c r="M52" s="185">
        <f t="shared" si="2"/>
        <v>0</v>
      </c>
      <c r="N52" s="185">
        <f t="shared" si="2"/>
        <v>6.722881355932204</v>
      </c>
      <c r="O52" s="185">
        <f t="shared" si="2"/>
        <v>0</v>
      </c>
      <c r="P52" s="216"/>
      <c r="Q52" s="216"/>
      <c r="R52" s="216"/>
      <c r="S52" s="216"/>
      <c r="T52" s="216"/>
      <c r="U52" s="216"/>
      <c r="V52" s="216"/>
      <c r="W52" s="216"/>
      <c r="X52" s="216"/>
      <c r="Y52" s="216"/>
      <c r="Z52" s="216"/>
      <c r="AA52" s="185">
        <f t="shared" si="3"/>
        <v>6.722881355932204</v>
      </c>
      <c r="AB52" s="216"/>
      <c r="AC52" s="216"/>
      <c r="AD52" s="216"/>
      <c r="AE52" s="216"/>
      <c r="AF52" s="216"/>
      <c r="AG52" s="216"/>
      <c r="AH52" s="216"/>
      <c r="AI52" s="216"/>
      <c r="AJ52" s="216"/>
      <c r="AK52" s="216"/>
    </row>
    <row r="53" spans="1:37" ht="15.75">
      <c r="A53" s="171" t="s">
        <v>726</v>
      </c>
      <c r="B53" s="158" t="s">
        <v>677</v>
      </c>
      <c r="C53" s="216"/>
      <c r="D53" s="216"/>
      <c r="E53" s="216"/>
      <c r="F53" s="216"/>
      <c r="G53" s="216"/>
      <c r="H53" s="185">
        <f t="shared" si="0"/>
        <v>6.722881355932204</v>
      </c>
      <c r="I53" s="216"/>
      <c r="J53" s="216"/>
      <c r="K53" s="185">
        <f t="shared" si="1"/>
        <v>6.722881355932204</v>
      </c>
      <c r="L53" s="185">
        <f t="shared" si="2"/>
        <v>0</v>
      </c>
      <c r="M53" s="185">
        <f t="shared" si="2"/>
        <v>0</v>
      </c>
      <c r="N53" s="185">
        <f t="shared" si="2"/>
        <v>6.722881355932204</v>
      </c>
      <c r="O53" s="185">
        <f t="shared" si="2"/>
        <v>0</v>
      </c>
      <c r="P53" s="216"/>
      <c r="Q53" s="216"/>
      <c r="R53" s="216"/>
      <c r="S53" s="216"/>
      <c r="T53" s="216"/>
      <c r="U53" s="216"/>
      <c r="V53" s="216"/>
      <c r="W53" s="216"/>
      <c r="X53" s="216"/>
      <c r="Y53" s="216"/>
      <c r="Z53" s="216"/>
      <c r="AA53" s="185">
        <f t="shared" si="3"/>
        <v>6.722881355932204</v>
      </c>
      <c r="AB53" s="216"/>
      <c r="AC53" s="216"/>
      <c r="AD53" s="216"/>
      <c r="AE53" s="216"/>
      <c r="AF53" s="216"/>
      <c r="AG53" s="216"/>
      <c r="AH53" s="216"/>
      <c r="AI53" s="216"/>
      <c r="AJ53" s="216"/>
      <c r="AK53" s="216"/>
    </row>
    <row r="54" spans="1:37" ht="15.75">
      <c r="A54" s="171" t="s">
        <v>727</v>
      </c>
      <c r="B54" s="158" t="s">
        <v>678</v>
      </c>
      <c r="C54" s="207"/>
      <c r="D54" s="207"/>
      <c r="E54" s="207"/>
      <c r="F54" s="207"/>
      <c r="G54" s="207"/>
      <c r="H54" s="185">
        <f t="shared" si="0"/>
        <v>6.722881355932204</v>
      </c>
      <c r="I54" s="207"/>
      <c r="J54" s="207"/>
      <c r="K54" s="185">
        <f t="shared" si="1"/>
        <v>6.722881355932204</v>
      </c>
      <c r="L54" s="185">
        <f t="shared" si="2"/>
        <v>0</v>
      </c>
      <c r="M54" s="185">
        <f t="shared" si="2"/>
        <v>0</v>
      </c>
      <c r="N54" s="185">
        <f t="shared" si="2"/>
        <v>6.722881355932204</v>
      </c>
      <c r="O54" s="185">
        <f t="shared" si="2"/>
        <v>0</v>
      </c>
      <c r="P54" s="207"/>
      <c r="Q54" s="207"/>
      <c r="R54" s="207"/>
      <c r="S54" s="207"/>
      <c r="T54" s="207"/>
      <c r="U54" s="207"/>
      <c r="V54" s="207"/>
      <c r="W54" s="207"/>
      <c r="X54" s="207"/>
      <c r="Y54" s="207"/>
      <c r="Z54" s="207"/>
      <c r="AA54" s="185">
        <f t="shared" si="3"/>
        <v>6.722881355932204</v>
      </c>
      <c r="AB54" s="207"/>
      <c r="AC54" s="207"/>
      <c r="AD54" s="207"/>
      <c r="AE54" s="207"/>
      <c r="AF54" s="207"/>
      <c r="AG54" s="207"/>
      <c r="AH54" s="207"/>
      <c r="AI54" s="207"/>
      <c r="AJ54" s="207"/>
      <c r="AK54" s="207"/>
    </row>
    <row r="55" spans="1:37" ht="15.75">
      <c r="A55" s="171" t="s">
        <v>728</v>
      </c>
      <c r="B55" s="191" t="s">
        <v>729</v>
      </c>
      <c r="C55" s="216"/>
      <c r="D55" s="216"/>
      <c r="E55" s="216"/>
      <c r="F55" s="216"/>
      <c r="G55" s="216"/>
      <c r="H55" s="185">
        <f t="shared" si="0"/>
        <v>6.722881355932204</v>
      </c>
      <c r="I55" s="216"/>
      <c r="J55" s="216"/>
      <c r="K55" s="185">
        <f t="shared" si="1"/>
        <v>6.722881355932204</v>
      </c>
      <c r="L55" s="185">
        <f t="shared" si="2"/>
        <v>0</v>
      </c>
      <c r="M55" s="185">
        <f t="shared" si="2"/>
        <v>0</v>
      </c>
      <c r="N55" s="185">
        <f t="shared" si="2"/>
        <v>6.722881355932204</v>
      </c>
      <c r="O55" s="185">
        <f t="shared" si="2"/>
        <v>0</v>
      </c>
      <c r="P55" s="216"/>
      <c r="Q55" s="216"/>
      <c r="R55" s="216"/>
      <c r="S55" s="216"/>
      <c r="T55" s="216"/>
      <c r="U55" s="216"/>
      <c r="V55" s="216"/>
      <c r="W55" s="216"/>
      <c r="X55" s="216"/>
      <c r="Y55" s="216"/>
      <c r="Z55" s="216"/>
      <c r="AA55" s="185">
        <f t="shared" si="3"/>
        <v>6.722881355932204</v>
      </c>
      <c r="AB55" s="216"/>
      <c r="AC55" s="216"/>
      <c r="AD55" s="216"/>
      <c r="AE55" s="216"/>
      <c r="AF55" s="216"/>
      <c r="AG55" s="216"/>
      <c r="AH55" s="216"/>
      <c r="AI55" s="216"/>
      <c r="AJ55" s="216"/>
      <c r="AK55" s="216"/>
    </row>
    <row r="56" spans="1:37" ht="15.75">
      <c r="A56" s="171" t="s">
        <v>730</v>
      </c>
      <c r="B56" s="188" t="s">
        <v>710</v>
      </c>
      <c r="C56" s="216"/>
      <c r="D56" s="216"/>
      <c r="E56" s="216"/>
      <c r="F56" s="216"/>
      <c r="G56" s="216"/>
      <c r="H56" s="185">
        <f t="shared" si="0"/>
        <v>6.722881355932204</v>
      </c>
      <c r="I56" s="216"/>
      <c r="J56" s="216"/>
      <c r="K56" s="185">
        <f t="shared" si="1"/>
        <v>6.722881355932204</v>
      </c>
      <c r="L56" s="185">
        <f t="shared" si="2"/>
        <v>0</v>
      </c>
      <c r="M56" s="185">
        <f t="shared" si="2"/>
        <v>0</v>
      </c>
      <c r="N56" s="185">
        <f t="shared" si="2"/>
        <v>6.722881355932204</v>
      </c>
      <c r="O56" s="185">
        <f t="shared" si="2"/>
        <v>0</v>
      </c>
      <c r="P56" s="216"/>
      <c r="Q56" s="216"/>
      <c r="R56" s="216"/>
      <c r="S56" s="216"/>
      <c r="T56" s="216"/>
      <c r="U56" s="216"/>
      <c r="V56" s="216"/>
      <c r="W56" s="216"/>
      <c r="X56" s="216"/>
      <c r="Y56" s="216"/>
      <c r="Z56" s="216"/>
      <c r="AA56" s="185">
        <f t="shared" si="3"/>
        <v>6.722881355932204</v>
      </c>
      <c r="AB56" s="216"/>
      <c r="AC56" s="216"/>
      <c r="AD56" s="216"/>
      <c r="AE56" s="216"/>
      <c r="AF56" s="216"/>
      <c r="AG56" s="216"/>
      <c r="AH56" s="216"/>
      <c r="AI56" s="216"/>
      <c r="AJ56" s="216"/>
      <c r="AK56" s="216"/>
    </row>
    <row r="57" spans="1:37" ht="31.5">
      <c r="A57" s="217" t="s">
        <v>731</v>
      </c>
      <c r="B57" s="193" t="s">
        <v>685</v>
      </c>
      <c r="C57" s="218"/>
      <c r="D57" s="218"/>
      <c r="E57" s="218"/>
      <c r="F57" s="218"/>
      <c r="G57" s="218"/>
      <c r="H57" s="221">
        <f>SUM(H58:H58)</f>
        <v>6.722881355932204</v>
      </c>
      <c r="I57" s="218"/>
      <c r="J57" s="218"/>
      <c r="K57" s="221">
        <f>SUM(K58:K58)</f>
        <v>6.722881355932204</v>
      </c>
      <c r="L57" s="221">
        <f>SUM(L58:L58)</f>
        <v>0</v>
      </c>
      <c r="M57" s="221">
        <f>SUM(M58:M58)</f>
        <v>0</v>
      </c>
      <c r="N57" s="221">
        <f>SUM(N58:N58)</f>
        <v>6.722881355932204</v>
      </c>
      <c r="O57" s="221">
        <f>SUM(O58:O58)</f>
        <v>0</v>
      </c>
      <c r="P57" s="218"/>
      <c r="Q57" s="218"/>
      <c r="R57" s="218"/>
      <c r="S57" s="218"/>
      <c r="T57" s="218"/>
      <c r="U57" s="218"/>
      <c r="V57" s="218"/>
      <c r="W57" s="218"/>
      <c r="X57" s="218"/>
      <c r="Y57" s="218"/>
      <c r="Z57" s="218"/>
      <c r="AA57" s="221">
        <f>SUM(AA58:AA58)</f>
        <v>6.722881355932204</v>
      </c>
      <c r="AB57" s="218"/>
      <c r="AC57" s="218"/>
      <c r="AD57" s="218"/>
      <c r="AE57" s="218"/>
      <c r="AF57" s="218"/>
      <c r="AG57" s="218"/>
      <c r="AH57" s="218"/>
      <c r="AI57" s="218"/>
      <c r="AJ57" s="218"/>
      <c r="AK57" s="218"/>
    </row>
    <row r="58" spans="1:37" ht="47.25">
      <c r="A58" s="169" t="s">
        <v>732</v>
      </c>
      <c r="B58" s="194" t="s">
        <v>733</v>
      </c>
      <c r="C58" s="184" t="s">
        <v>614</v>
      </c>
      <c r="D58" s="190" t="s">
        <v>761</v>
      </c>
      <c r="E58" s="248">
        <v>2021</v>
      </c>
      <c r="F58" s="248">
        <v>2021</v>
      </c>
      <c r="G58" s="190" t="s">
        <v>614</v>
      </c>
      <c r="H58" s="186">
        <f>7.933/1.18</f>
        <v>6.722881355932204</v>
      </c>
      <c r="I58" s="190" t="s">
        <v>614</v>
      </c>
      <c r="J58" s="190" t="s">
        <v>614</v>
      </c>
      <c r="K58" s="186">
        <f>7.933/1.18</f>
        <v>6.722881355932204</v>
      </c>
      <c r="L58" s="250">
        <v>0</v>
      </c>
      <c r="M58" s="250">
        <v>0</v>
      </c>
      <c r="N58" s="186">
        <f>7.933/1.18</f>
        <v>6.722881355932204</v>
      </c>
      <c r="O58" s="251">
        <v>0</v>
      </c>
      <c r="P58" s="190" t="s">
        <v>614</v>
      </c>
      <c r="Q58" s="190" t="s">
        <v>614</v>
      </c>
      <c r="R58" s="190" t="s">
        <v>614</v>
      </c>
      <c r="S58" s="190" t="s">
        <v>614</v>
      </c>
      <c r="T58" s="190" t="s">
        <v>614</v>
      </c>
      <c r="U58" s="190" t="s">
        <v>614</v>
      </c>
      <c r="V58" s="190" t="s">
        <v>614</v>
      </c>
      <c r="W58" s="190" t="s">
        <v>614</v>
      </c>
      <c r="X58" s="190" t="s">
        <v>614</v>
      </c>
      <c r="Y58" s="190" t="s">
        <v>614</v>
      </c>
      <c r="Z58" s="190" t="s">
        <v>614</v>
      </c>
      <c r="AA58" s="186">
        <f>7.933/1.18</f>
        <v>6.722881355932204</v>
      </c>
      <c r="AB58" s="190" t="s">
        <v>614</v>
      </c>
      <c r="AC58" s="214"/>
      <c r="AD58" s="214"/>
      <c r="AE58" s="214"/>
      <c r="AF58" s="214"/>
      <c r="AG58" s="214"/>
      <c r="AH58" s="214"/>
      <c r="AI58" s="214"/>
      <c r="AJ58" s="214"/>
      <c r="AK58" s="214"/>
    </row>
    <row r="59" spans="4:13" s="24" customFormat="1" ht="15" customHeight="1">
      <c r="D59" s="337" t="s">
        <v>807</v>
      </c>
      <c r="E59" s="337"/>
      <c r="F59" s="337"/>
      <c r="G59" s="337"/>
      <c r="H59" s="337"/>
      <c r="I59" s="337"/>
      <c r="J59" s="337"/>
      <c r="K59" s="337"/>
      <c r="L59" s="337"/>
      <c r="M59" s="337"/>
    </row>
    <row r="60" spans="4:33" s="24" customFormat="1" ht="56.25" customHeight="1">
      <c r="D60" s="338"/>
      <c r="E60" s="338"/>
      <c r="F60" s="338"/>
      <c r="G60" s="338"/>
      <c r="H60" s="338"/>
      <c r="I60" s="338"/>
      <c r="J60" s="338"/>
      <c r="K60" s="338"/>
      <c r="L60" s="338"/>
      <c r="M60" s="338"/>
      <c r="N60" s="307"/>
      <c r="P60" s="308"/>
      <c r="R60" s="309"/>
      <c r="S60" s="308"/>
      <c r="T60" s="310"/>
      <c r="Z60" s="316" t="s">
        <v>823</v>
      </c>
      <c r="AG60" s="308"/>
    </row>
  </sheetData>
  <sheetProtection/>
  <mergeCells count="31">
    <mergeCell ref="AI15:AI16"/>
    <mergeCell ref="A13:AJ13"/>
    <mergeCell ref="A14:A16"/>
    <mergeCell ref="B14:B16"/>
    <mergeCell ref="A12:AK12"/>
    <mergeCell ref="AG15:AH15"/>
    <mergeCell ref="U15:V15"/>
    <mergeCell ref="Y15:Z15"/>
    <mergeCell ref="U14:Z14"/>
    <mergeCell ref="W15:X15"/>
    <mergeCell ref="A4:AK4"/>
    <mergeCell ref="A11:AK11"/>
    <mergeCell ref="AJ15:AJ16"/>
    <mergeCell ref="AC14:AJ14"/>
    <mergeCell ref="K15:O15"/>
    <mergeCell ref="C14:C16"/>
    <mergeCell ref="AC15:AD15"/>
    <mergeCell ref="AE15:AF15"/>
    <mergeCell ref="D14:D16"/>
    <mergeCell ref="E14:E16"/>
    <mergeCell ref="D59:M60"/>
    <mergeCell ref="J14:J16"/>
    <mergeCell ref="A6:AK6"/>
    <mergeCell ref="A7:AK7"/>
    <mergeCell ref="AK14:AK16"/>
    <mergeCell ref="H14:I15"/>
    <mergeCell ref="A9:AK9"/>
    <mergeCell ref="AA14:AB15"/>
    <mergeCell ref="F14:G15"/>
    <mergeCell ref="K14:T14"/>
    <mergeCell ref="P15:T15"/>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3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CL62"/>
  <sheetViews>
    <sheetView zoomScale="47" zoomScaleNormal="47" zoomScalePageLayoutView="0" workbookViewId="0" topLeftCell="A1">
      <selection activeCell="N1" sqref="A1:BW62"/>
    </sheetView>
  </sheetViews>
  <sheetFormatPr defaultColWidth="9.00390625" defaultRowHeight="15.75"/>
  <cols>
    <col min="1" max="1" width="11.625" style="1" customWidth="1"/>
    <col min="2" max="2" width="34.125" style="1" customWidth="1"/>
    <col min="3" max="3" width="13.875" style="1" customWidth="1"/>
    <col min="4" max="4" width="17.625" style="1" customWidth="1"/>
    <col min="5" max="5" width="22.00390625" style="1" customWidth="1"/>
    <col min="6" max="6" width="18.875" style="2" customWidth="1"/>
    <col min="7" max="7" width="9.25390625" style="2" bestFit="1" customWidth="1"/>
    <col min="8" max="8" width="7.375" style="2" customWidth="1"/>
    <col min="9" max="9" width="5.75390625" style="2" bestFit="1" customWidth="1"/>
    <col min="10" max="10" width="7.375" style="2" customWidth="1"/>
    <col min="11" max="12" width="5.75390625" style="2" bestFit="1" customWidth="1"/>
    <col min="13" max="13" width="17.25390625" style="2" customWidth="1"/>
    <col min="14" max="14" width="9.25390625" style="2" bestFit="1" customWidth="1"/>
    <col min="15" max="19" width="5.75390625" style="2" bestFit="1" customWidth="1"/>
    <col min="20" max="20" width="20.00390625" style="1" hidden="1" customWidth="1"/>
    <col min="21" max="21" width="8.75390625" style="1" hidden="1" customWidth="1"/>
    <col min="22" max="25" width="6.00390625" style="1" hidden="1" customWidth="1"/>
    <col min="26" max="26" width="6.625" style="1" hidden="1" customWidth="1"/>
    <col min="27" max="27" width="17.625" style="1" hidden="1" customWidth="1"/>
    <col min="28" max="32" width="6.00390625" style="1" hidden="1" customWidth="1"/>
    <col min="33" max="33" width="6.375" style="1" hidden="1" customWidth="1"/>
    <col min="34" max="34" width="18.25390625" style="1" hidden="1" customWidth="1"/>
    <col min="35" max="39" width="6.00390625" style="1" hidden="1" customWidth="1"/>
    <col min="40" max="40" width="5.125" style="1" hidden="1" customWidth="1"/>
    <col min="41" max="41" width="17.00390625" style="1" hidden="1" customWidth="1"/>
    <col min="42" max="46" width="6.00390625" style="1" hidden="1" customWidth="1"/>
    <col min="47" max="47" width="5.50390625" style="1" hidden="1" customWidth="1"/>
    <col min="48" max="48" width="17.875" style="1" hidden="1" customWidth="1"/>
    <col min="49" max="54" width="6.00390625" style="1" hidden="1" customWidth="1"/>
    <col min="55" max="55" width="19.25390625" style="1" hidden="1" customWidth="1"/>
    <col min="56" max="60" width="6.00390625" style="1" hidden="1" customWidth="1"/>
    <col min="61" max="61" width="6.25390625" style="1" hidden="1" customWidth="1"/>
    <col min="62" max="62" width="18.75390625" style="1" hidden="1" customWidth="1"/>
    <col min="63" max="67" width="6.00390625" style="1" hidden="1" customWidth="1"/>
    <col min="68" max="68" width="7.00390625" style="1" hidden="1" customWidth="1"/>
    <col min="69" max="69" width="17.50390625" style="1" hidden="1" customWidth="1"/>
    <col min="70" max="73" width="6.00390625" style="1" hidden="1" customWidth="1"/>
    <col min="74" max="74" width="6.875" style="1" hidden="1" customWidth="1"/>
    <col min="75" max="75" width="5.75390625" style="1" hidden="1" customWidth="1"/>
    <col min="76" max="76" width="16.625" style="1" hidden="1" customWidth="1"/>
    <col min="77" max="77" width="4.125" style="1" customWidth="1"/>
    <col min="78" max="78" width="3.75390625" style="1" customWidth="1"/>
    <col min="79" max="79" width="3.875" style="1" customWidth="1"/>
    <col min="80" max="80" width="4.50390625" style="1" customWidth="1"/>
    <col min="81" max="81" width="5.00390625" style="1" customWidth="1"/>
    <col min="82" max="82" width="5.50390625" style="1" customWidth="1"/>
    <col min="83" max="83" width="5.75390625" style="1" customWidth="1"/>
    <col min="84" max="84" width="5.50390625" style="1" customWidth="1"/>
    <col min="85" max="86" width="5.00390625" style="1" customWidth="1"/>
    <col min="87" max="87" width="12.875" style="1" customWidth="1"/>
    <col min="88" max="97" width="5.00390625" style="1" customWidth="1"/>
    <col min="98" max="16384" width="9.00390625" style="1" customWidth="1"/>
  </cols>
  <sheetData>
    <row r="1" spans="16:42" ht="18.75">
      <c r="P1" s="178" t="s">
        <v>331</v>
      </c>
      <c r="AB1" s="2"/>
      <c r="AC1" s="2"/>
      <c r="AD1" s="2"/>
      <c r="AE1" s="2"/>
      <c r="AF1" s="2"/>
      <c r="AG1" s="23" t="s">
        <v>331</v>
      </c>
      <c r="AH1" s="2"/>
      <c r="AI1" s="2"/>
      <c r="AJ1" s="2"/>
      <c r="AK1" s="2"/>
      <c r="AL1" s="2"/>
      <c r="AM1" s="2"/>
      <c r="AN1" s="2"/>
      <c r="AO1" s="2"/>
      <c r="AP1" s="2"/>
    </row>
    <row r="2" spans="16:42" ht="18.75">
      <c r="P2" s="179" t="s">
        <v>1</v>
      </c>
      <c r="AB2" s="2"/>
      <c r="AC2" s="2"/>
      <c r="AD2" s="2"/>
      <c r="AE2" s="2"/>
      <c r="AF2" s="2"/>
      <c r="AG2" s="13" t="s">
        <v>1</v>
      </c>
      <c r="AH2" s="2"/>
      <c r="AI2" s="2"/>
      <c r="AJ2" s="2"/>
      <c r="AK2" s="2"/>
      <c r="AL2" s="2"/>
      <c r="AM2" s="2"/>
      <c r="AN2" s="2"/>
      <c r="AO2" s="2"/>
      <c r="AP2" s="2"/>
    </row>
    <row r="3" spans="16:42" ht="18.75">
      <c r="P3" s="179" t="s">
        <v>780</v>
      </c>
      <c r="AB3" s="2"/>
      <c r="AC3" s="2"/>
      <c r="AD3" s="2"/>
      <c r="AE3" s="2"/>
      <c r="AF3" s="2"/>
      <c r="AG3" s="13" t="s">
        <v>249</v>
      </c>
      <c r="AH3" s="2"/>
      <c r="AI3" s="2"/>
      <c r="AJ3" s="2"/>
      <c r="AK3" s="2"/>
      <c r="AL3" s="2"/>
      <c r="AM3" s="2"/>
      <c r="AN3" s="2"/>
      <c r="AO3" s="2"/>
      <c r="AP3" s="2"/>
    </row>
    <row r="4" spans="1:42" ht="15.75">
      <c r="A4" s="385" t="s">
        <v>376</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2"/>
      <c r="AI4" s="2"/>
      <c r="AJ4" s="2"/>
      <c r="AK4" s="2"/>
      <c r="AL4" s="2"/>
      <c r="AM4" s="2"/>
      <c r="AN4" s="2"/>
      <c r="AO4" s="2"/>
      <c r="AP4" s="2"/>
    </row>
    <row r="5" spans="1:78" ht="15.75">
      <c r="A5" s="374"/>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2"/>
      <c r="BZ5" s="2"/>
    </row>
    <row r="6" spans="1:90" ht="18.75">
      <c r="A6" s="328" t="s">
        <v>668</v>
      </c>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row>
    <row r="7" spans="1:89" ht="15.75">
      <c r="A7" s="335" t="s">
        <v>295</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row>
    <row r="8" spans="1:89" ht="15.75">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83"/>
      <c r="BZ8" s="83"/>
      <c r="CA8" s="83"/>
      <c r="CB8" s="83"/>
      <c r="CC8" s="83"/>
      <c r="CD8" s="83"/>
      <c r="CE8" s="83"/>
      <c r="CF8" s="83"/>
      <c r="CG8" s="83"/>
      <c r="CH8" s="83"/>
      <c r="CI8" s="83"/>
      <c r="CJ8" s="83"/>
      <c r="CK8" s="83"/>
    </row>
    <row r="9" spans="1:78" ht="15.75">
      <c r="A9" s="374" t="s">
        <v>785</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99"/>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2"/>
      <c r="BZ9" s="2"/>
    </row>
    <row r="10" spans="1:78" ht="15.75">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2"/>
      <c r="BL10" s="4"/>
      <c r="BM10" s="2"/>
      <c r="BN10" s="2"/>
      <c r="BO10" s="2"/>
      <c r="BP10" s="2"/>
      <c r="BQ10" s="2"/>
      <c r="BR10" s="2"/>
      <c r="BS10" s="2"/>
      <c r="BT10" s="2"/>
      <c r="BU10" s="2"/>
      <c r="BV10" s="2"/>
      <c r="BW10" s="2"/>
      <c r="BX10" s="2"/>
      <c r="BY10" s="2"/>
      <c r="BZ10" s="2"/>
    </row>
    <row r="11" spans="1:89" ht="15.75" customHeight="1">
      <c r="A11" s="386" t="s">
        <v>155</v>
      </c>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62"/>
      <c r="BZ11" s="62"/>
      <c r="CA11" s="62"/>
      <c r="CB11" s="62"/>
      <c r="CC11" s="62"/>
      <c r="CD11" s="62"/>
      <c r="CE11" s="62"/>
      <c r="CF11" s="62"/>
      <c r="CG11" s="62"/>
      <c r="CH11" s="62"/>
      <c r="CI11" s="62"/>
      <c r="CJ11" s="62"/>
      <c r="CK11" s="62"/>
    </row>
    <row r="12" spans="1:89" ht="15.75">
      <c r="A12" s="387" t="s">
        <v>659</v>
      </c>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16"/>
      <c r="BZ12" s="16"/>
      <c r="CA12" s="16"/>
      <c r="CB12" s="16"/>
      <c r="CC12" s="16"/>
      <c r="CD12" s="16"/>
      <c r="CE12" s="16"/>
      <c r="CF12" s="16"/>
      <c r="CG12" s="16"/>
      <c r="CH12" s="16"/>
      <c r="CI12" s="16"/>
      <c r="CJ12" s="16"/>
      <c r="CK12" s="16"/>
    </row>
    <row r="13" spans="1:87" ht="15.75" customHeigh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9"/>
      <c r="BX13" s="11"/>
      <c r="BY13" s="11"/>
      <c r="BZ13" s="11"/>
      <c r="CA13" s="11"/>
      <c r="CB13" s="11"/>
      <c r="CC13" s="11"/>
      <c r="CD13" s="11"/>
      <c r="CE13" s="11"/>
      <c r="CF13" s="11"/>
      <c r="CG13" s="11"/>
      <c r="CH13" s="11"/>
      <c r="CI13" s="11"/>
    </row>
    <row r="14" spans="1:87" ht="31.5" customHeight="1">
      <c r="A14" s="375" t="s">
        <v>164</v>
      </c>
      <c r="B14" s="375" t="s">
        <v>31</v>
      </c>
      <c r="C14" s="375" t="s">
        <v>4</v>
      </c>
      <c r="D14" s="384" t="s">
        <v>294</v>
      </c>
      <c r="E14" s="384"/>
      <c r="F14" s="368" t="s">
        <v>786</v>
      </c>
      <c r="G14" s="369"/>
      <c r="H14" s="369"/>
      <c r="I14" s="369"/>
      <c r="J14" s="369"/>
      <c r="K14" s="369"/>
      <c r="L14" s="369"/>
      <c r="M14" s="369"/>
      <c r="N14" s="369"/>
      <c r="O14" s="369"/>
      <c r="P14" s="369"/>
      <c r="Q14" s="369"/>
      <c r="R14" s="369"/>
      <c r="S14" s="370"/>
      <c r="T14" s="367" t="s">
        <v>296</v>
      </c>
      <c r="U14" s="367"/>
      <c r="V14" s="367"/>
      <c r="W14" s="367"/>
      <c r="X14" s="367"/>
      <c r="Y14" s="367"/>
      <c r="Z14" s="367"/>
      <c r="AA14" s="367"/>
      <c r="AB14" s="367"/>
      <c r="AC14" s="367"/>
      <c r="AD14" s="367"/>
      <c r="AE14" s="367"/>
      <c r="AF14" s="367"/>
      <c r="AG14" s="367"/>
      <c r="AH14" s="367" t="s">
        <v>296</v>
      </c>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75" t="s">
        <v>160</v>
      </c>
      <c r="BY14" s="12"/>
      <c r="BZ14" s="12"/>
      <c r="CA14" s="12"/>
      <c r="CB14" s="12"/>
      <c r="CC14" s="12"/>
      <c r="CD14" s="12"/>
      <c r="CE14" s="12"/>
      <c r="CF14" s="12"/>
      <c r="CG14" s="12"/>
      <c r="CH14" s="12"/>
      <c r="CI14" s="12"/>
    </row>
    <row r="15" spans="1:76" ht="44.25" customHeight="1">
      <c r="A15" s="376"/>
      <c r="B15" s="376"/>
      <c r="C15" s="376"/>
      <c r="D15" s="384"/>
      <c r="E15" s="384"/>
      <c r="F15" s="371"/>
      <c r="G15" s="372"/>
      <c r="H15" s="372"/>
      <c r="I15" s="372"/>
      <c r="J15" s="372"/>
      <c r="K15" s="372"/>
      <c r="L15" s="372"/>
      <c r="M15" s="372"/>
      <c r="N15" s="372"/>
      <c r="O15" s="372"/>
      <c r="P15" s="372"/>
      <c r="Q15" s="372"/>
      <c r="R15" s="372"/>
      <c r="S15" s="373"/>
      <c r="T15" s="378" t="s">
        <v>36</v>
      </c>
      <c r="U15" s="379"/>
      <c r="V15" s="379"/>
      <c r="W15" s="379"/>
      <c r="X15" s="379"/>
      <c r="Y15" s="379"/>
      <c r="Z15" s="379"/>
      <c r="AA15" s="379"/>
      <c r="AB15" s="379"/>
      <c r="AC15" s="379"/>
      <c r="AD15" s="379"/>
      <c r="AE15" s="379"/>
      <c r="AF15" s="379"/>
      <c r="AG15" s="383"/>
      <c r="AH15" s="378" t="s">
        <v>37</v>
      </c>
      <c r="AI15" s="379"/>
      <c r="AJ15" s="379"/>
      <c r="AK15" s="379"/>
      <c r="AL15" s="379"/>
      <c r="AM15" s="379"/>
      <c r="AN15" s="379"/>
      <c r="AO15" s="379"/>
      <c r="AP15" s="379"/>
      <c r="AQ15" s="379"/>
      <c r="AR15" s="379"/>
      <c r="AS15" s="379"/>
      <c r="AT15" s="379"/>
      <c r="AU15" s="383"/>
      <c r="AV15" s="378" t="s">
        <v>66</v>
      </c>
      <c r="AW15" s="379"/>
      <c r="AX15" s="379"/>
      <c r="AY15" s="379"/>
      <c r="AZ15" s="379"/>
      <c r="BA15" s="379"/>
      <c r="BB15" s="379"/>
      <c r="BC15" s="379"/>
      <c r="BD15" s="379"/>
      <c r="BE15" s="379"/>
      <c r="BF15" s="379"/>
      <c r="BG15" s="379"/>
      <c r="BH15" s="379"/>
      <c r="BI15" s="383"/>
      <c r="BJ15" s="384" t="s">
        <v>3</v>
      </c>
      <c r="BK15" s="384"/>
      <c r="BL15" s="384"/>
      <c r="BM15" s="384"/>
      <c r="BN15" s="384"/>
      <c r="BO15" s="384"/>
      <c r="BP15" s="384"/>
      <c r="BQ15" s="384"/>
      <c r="BR15" s="384"/>
      <c r="BS15" s="384"/>
      <c r="BT15" s="384"/>
      <c r="BU15" s="384"/>
      <c r="BV15" s="384"/>
      <c r="BW15" s="384"/>
      <c r="BX15" s="376"/>
    </row>
    <row r="16" spans="1:76" ht="51" customHeight="1">
      <c r="A16" s="376"/>
      <c r="B16" s="376"/>
      <c r="C16" s="376"/>
      <c r="D16" s="384"/>
      <c r="E16" s="384"/>
      <c r="F16" s="378" t="s">
        <v>389</v>
      </c>
      <c r="G16" s="379"/>
      <c r="H16" s="379"/>
      <c r="I16" s="379"/>
      <c r="J16" s="379"/>
      <c r="K16" s="379"/>
      <c r="L16" s="379"/>
      <c r="M16" s="380" t="s">
        <v>398</v>
      </c>
      <c r="N16" s="381"/>
      <c r="O16" s="381"/>
      <c r="P16" s="381"/>
      <c r="Q16" s="381"/>
      <c r="R16" s="381"/>
      <c r="S16" s="382"/>
      <c r="T16" s="378" t="s">
        <v>158</v>
      </c>
      <c r="U16" s="379"/>
      <c r="V16" s="379"/>
      <c r="W16" s="379"/>
      <c r="X16" s="379"/>
      <c r="Y16" s="379"/>
      <c r="Z16" s="379"/>
      <c r="AA16" s="380" t="s">
        <v>398</v>
      </c>
      <c r="AB16" s="381"/>
      <c r="AC16" s="381"/>
      <c r="AD16" s="381"/>
      <c r="AE16" s="381"/>
      <c r="AF16" s="381"/>
      <c r="AG16" s="382"/>
      <c r="AH16" s="378" t="s">
        <v>158</v>
      </c>
      <c r="AI16" s="379"/>
      <c r="AJ16" s="379"/>
      <c r="AK16" s="379"/>
      <c r="AL16" s="379"/>
      <c r="AM16" s="379"/>
      <c r="AN16" s="379"/>
      <c r="AO16" s="380" t="s">
        <v>398</v>
      </c>
      <c r="AP16" s="381"/>
      <c r="AQ16" s="381"/>
      <c r="AR16" s="381"/>
      <c r="AS16" s="381"/>
      <c r="AT16" s="381"/>
      <c r="AU16" s="382"/>
      <c r="AV16" s="378" t="s">
        <v>158</v>
      </c>
      <c r="AW16" s="379"/>
      <c r="AX16" s="379"/>
      <c r="AY16" s="379"/>
      <c r="AZ16" s="379"/>
      <c r="BA16" s="379"/>
      <c r="BB16" s="379"/>
      <c r="BC16" s="380" t="s">
        <v>398</v>
      </c>
      <c r="BD16" s="381"/>
      <c r="BE16" s="381"/>
      <c r="BF16" s="381"/>
      <c r="BG16" s="381"/>
      <c r="BH16" s="381"/>
      <c r="BI16" s="382"/>
      <c r="BJ16" s="378" t="s">
        <v>19</v>
      </c>
      <c r="BK16" s="379"/>
      <c r="BL16" s="379"/>
      <c r="BM16" s="379"/>
      <c r="BN16" s="379"/>
      <c r="BO16" s="379"/>
      <c r="BP16" s="379"/>
      <c r="BQ16" s="380" t="s">
        <v>159</v>
      </c>
      <c r="BR16" s="381"/>
      <c r="BS16" s="381"/>
      <c r="BT16" s="381"/>
      <c r="BU16" s="381"/>
      <c r="BV16" s="381"/>
      <c r="BW16" s="382"/>
      <c r="BX16" s="376"/>
    </row>
    <row r="17" spans="1:76" ht="37.5" customHeight="1">
      <c r="A17" s="376"/>
      <c r="B17" s="376"/>
      <c r="C17" s="376"/>
      <c r="D17" s="384" t="s">
        <v>389</v>
      </c>
      <c r="E17" s="384" t="s">
        <v>159</v>
      </c>
      <c r="F17" s="105" t="s">
        <v>59</v>
      </c>
      <c r="G17" s="367" t="s">
        <v>58</v>
      </c>
      <c r="H17" s="367"/>
      <c r="I17" s="367"/>
      <c r="J17" s="367"/>
      <c r="K17" s="367"/>
      <c r="L17" s="367"/>
      <c r="M17" s="105" t="s">
        <v>59</v>
      </c>
      <c r="N17" s="367" t="s">
        <v>58</v>
      </c>
      <c r="O17" s="367"/>
      <c r="P17" s="367"/>
      <c r="Q17" s="367"/>
      <c r="R17" s="367"/>
      <c r="S17" s="367"/>
      <c r="T17" s="105" t="s">
        <v>59</v>
      </c>
      <c r="U17" s="367" t="s">
        <v>58</v>
      </c>
      <c r="V17" s="367"/>
      <c r="W17" s="367"/>
      <c r="X17" s="367"/>
      <c r="Y17" s="367"/>
      <c r="Z17" s="367"/>
      <c r="AA17" s="105" t="s">
        <v>59</v>
      </c>
      <c r="AB17" s="367" t="s">
        <v>58</v>
      </c>
      <c r="AC17" s="367"/>
      <c r="AD17" s="367"/>
      <c r="AE17" s="367"/>
      <c r="AF17" s="367"/>
      <c r="AG17" s="367"/>
      <c r="AH17" s="105" t="s">
        <v>59</v>
      </c>
      <c r="AI17" s="367" t="s">
        <v>58</v>
      </c>
      <c r="AJ17" s="367"/>
      <c r="AK17" s="367"/>
      <c r="AL17" s="367"/>
      <c r="AM17" s="367"/>
      <c r="AN17" s="367"/>
      <c r="AO17" s="105" t="s">
        <v>59</v>
      </c>
      <c r="AP17" s="367" t="s">
        <v>58</v>
      </c>
      <c r="AQ17" s="367"/>
      <c r="AR17" s="367"/>
      <c r="AS17" s="367"/>
      <c r="AT17" s="367"/>
      <c r="AU17" s="367"/>
      <c r="AV17" s="105" t="s">
        <v>59</v>
      </c>
      <c r="AW17" s="367" t="s">
        <v>58</v>
      </c>
      <c r="AX17" s="367"/>
      <c r="AY17" s="367"/>
      <c r="AZ17" s="367"/>
      <c r="BA17" s="367"/>
      <c r="BB17" s="367"/>
      <c r="BC17" s="105" t="s">
        <v>59</v>
      </c>
      <c r="BD17" s="367" t="s">
        <v>58</v>
      </c>
      <c r="BE17" s="367"/>
      <c r="BF17" s="367"/>
      <c r="BG17" s="367"/>
      <c r="BH17" s="367"/>
      <c r="BI17" s="367"/>
      <c r="BJ17" s="105" t="s">
        <v>59</v>
      </c>
      <c r="BK17" s="367" t="s">
        <v>58</v>
      </c>
      <c r="BL17" s="367"/>
      <c r="BM17" s="367"/>
      <c r="BN17" s="367"/>
      <c r="BO17" s="367"/>
      <c r="BP17" s="367"/>
      <c r="BQ17" s="105" t="s">
        <v>59</v>
      </c>
      <c r="BR17" s="367" t="s">
        <v>58</v>
      </c>
      <c r="BS17" s="367"/>
      <c r="BT17" s="367"/>
      <c r="BU17" s="367"/>
      <c r="BV17" s="367"/>
      <c r="BW17" s="367"/>
      <c r="BX17" s="376"/>
    </row>
    <row r="18" spans="1:76" ht="66" customHeight="1">
      <c r="A18" s="377"/>
      <c r="B18" s="377"/>
      <c r="C18" s="377"/>
      <c r="D18" s="384"/>
      <c r="E18" s="384"/>
      <c r="F18" s="79" t="s">
        <v>24</v>
      </c>
      <c r="G18" s="79" t="s">
        <v>24</v>
      </c>
      <c r="H18" s="74" t="s">
        <v>5</v>
      </c>
      <c r="I18" s="74" t="s">
        <v>6</v>
      </c>
      <c r="J18" s="74" t="s">
        <v>251</v>
      </c>
      <c r="K18" s="74" t="s">
        <v>2</v>
      </c>
      <c r="L18" s="74" t="s">
        <v>147</v>
      </c>
      <c r="M18" s="79" t="s">
        <v>24</v>
      </c>
      <c r="N18" s="79" t="s">
        <v>24</v>
      </c>
      <c r="O18" s="74" t="s">
        <v>5</v>
      </c>
      <c r="P18" s="74" t="s">
        <v>6</v>
      </c>
      <c r="Q18" s="74" t="s">
        <v>251</v>
      </c>
      <c r="R18" s="74" t="s">
        <v>2</v>
      </c>
      <c r="S18" s="74" t="s">
        <v>147</v>
      </c>
      <c r="T18" s="79" t="s">
        <v>24</v>
      </c>
      <c r="U18" s="79" t="s">
        <v>24</v>
      </c>
      <c r="V18" s="74" t="s">
        <v>5</v>
      </c>
      <c r="W18" s="74" t="s">
        <v>6</v>
      </c>
      <c r="X18" s="74" t="s">
        <v>251</v>
      </c>
      <c r="Y18" s="74" t="s">
        <v>2</v>
      </c>
      <c r="Z18" s="74" t="s">
        <v>147</v>
      </c>
      <c r="AA18" s="79" t="s">
        <v>24</v>
      </c>
      <c r="AB18" s="79" t="s">
        <v>24</v>
      </c>
      <c r="AC18" s="74" t="s">
        <v>5</v>
      </c>
      <c r="AD18" s="74" t="s">
        <v>6</v>
      </c>
      <c r="AE18" s="74" t="s">
        <v>251</v>
      </c>
      <c r="AF18" s="74" t="s">
        <v>2</v>
      </c>
      <c r="AG18" s="74" t="s">
        <v>147</v>
      </c>
      <c r="AH18" s="79" t="s">
        <v>24</v>
      </c>
      <c r="AI18" s="79" t="s">
        <v>24</v>
      </c>
      <c r="AJ18" s="74" t="s">
        <v>5</v>
      </c>
      <c r="AK18" s="74" t="s">
        <v>6</v>
      </c>
      <c r="AL18" s="74" t="s">
        <v>251</v>
      </c>
      <c r="AM18" s="74" t="s">
        <v>2</v>
      </c>
      <c r="AN18" s="74" t="s">
        <v>147</v>
      </c>
      <c r="AO18" s="79" t="s">
        <v>24</v>
      </c>
      <c r="AP18" s="79" t="s">
        <v>24</v>
      </c>
      <c r="AQ18" s="74" t="s">
        <v>5</v>
      </c>
      <c r="AR18" s="74" t="s">
        <v>6</v>
      </c>
      <c r="AS18" s="74" t="s">
        <v>251</v>
      </c>
      <c r="AT18" s="74" t="s">
        <v>2</v>
      </c>
      <c r="AU18" s="74" t="s">
        <v>147</v>
      </c>
      <c r="AV18" s="79" t="s">
        <v>24</v>
      </c>
      <c r="AW18" s="79" t="s">
        <v>24</v>
      </c>
      <c r="AX18" s="74" t="s">
        <v>5</v>
      </c>
      <c r="AY18" s="74" t="s">
        <v>6</v>
      </c>
      <c r="AZ18" s="74" t="s">
        <v>251</v>
      </c>
      <c r="BA18" s="74" t="s">
        <v>2</v>
      </c>
      <c r="BB18" s="74" t="s">
        <v>147</v>
      </c>
      <c r="BC18" s="79" t="s">
        <v>24</v>
      </c>
      <c r="BD18" s="79" t="s">
        <v>24</v>
      </c>
      <c r="BE18" s="74" t="s">
        <v>5</v>
      </c>
      <c r="BF18" s="74" t="s">
        <v>6</v>
      </c>
      <c r="BG18" s="74" t="s">
        <v>251</v>
      </c>
      <c r="BH18" s="74" t="s">
        <v>2</v>
      </c>
      <c r="BI18" s="74" t="s">
        <v>147</v>
      </c>
      <c r="BJ18" s="79" t="s">
        <v>24</v>
      </c>
      <c r="BK18" s="79" t="s">
        <v>24</v>
      </c>
      <c r="BL18" s="74" t="s">
        <v>5</v>
      </c>
      <c r="BM18" s="74" t="s">
        <v>6</v>
      </c>
      <c r="BN18" s="74" t="s">
        <v>251</v>
      </c>
      <c r="BO18" s="74" t="s">
        <v>2</v>
      </c>
      <c r="BP18" s="74" t="s">
        <v>147</v>
      </c>
      <c r="BQ18" s="79" t="s">
        <v>24</v>
      </c>
      <c r="BR18" s="79" t="s">
        <v>24</v>
      </c>
      <c r="BS18" s="74" t="s">
        <v>5</v>
      </c>
      <c r="BT18" s="74" t="s">
        <v>6</v>
      </c>
      <c r="BU18" s="74" t="s">
        <v>251</v>
      </c>
      <c r="BV18" s="74" t="s">
        <v>2</v>
      </c>
      <c r="BW18" s="74" t="s">
        <v>147</v>
      </c>
      <c r="BX18" s="377"/>
    </row>
    <row r="19" spans="1:76" ht="15.75">
      <c r="A19" s="127">
        <v>1</v>
      </c>
      <c r="B19" s="127">
        <v>2</v>
      </c>
      <c r="C19" s="127">
        <v>3</v>
      </c>
      <c r="D19" s="127">
        <v>4</v>
      </c>
      <c r="E19" s="127">
        <v>5</v>
      </c>
      <c r="F19" s="126" t="s">
        <v>235</v>
      </c>
      <c r="G19" s="126" t="s">
        <v>236</v>
      </c>
      <c r="H19" s="126" t="s">
        <v>237</v>
      </c>
      <c r="I19" s="126" t="s">
        <v>238</v>
      </c>
      <c r="J19" s="126" t="s">
        <v>239</v>
      </c>
      <c r="K19" s="126" t="s">
        <v>240</v>
      </c>
      <c r="L19" s="126" t="s">
        <v>241</v>
      </c>
      <c r="M19" s="126" t="s">
        <v>242</v>
      </c>
      <c r="N19" s="126" t="s">
        <v>243</v>
      </c>
      <c r="O19" s="126" t="s">
        <v>244</v>
      </c>
      <c r="P19" s="126" t="s">
        <v>245</v>
      </c>
      <c r="Q19" s="126" t="s">
        <v>246</v>
      </c>
      <c r="R19" s="126" t="s">
        <v>247</v>
      </c>
      <c r="S19" s="126" t="s">
        <v>248</v>
      </c>
      <c r="T19" s="126" t="s">
        <v>280</v>
      </c>
      <c r="U19" s="126" t="s">
        <v>281</v>
      </c>
      <c r="V19" s="126" t="s">
        <v>282</v>
      </c>
      <c r="W19" s="126" t="s">
        <v>283</v>
      </c>
      <c r="X19" s="126" t="s">
        <v>284</v>
      </c>
      <c r="Y19" s="126" t="s">
        <v>285</v>
      </c>
      <c r="Z19" s="126" t="s">
        <v>286</v>
      </c>
      <c r="AA19" s="126" t="s">
        <v>287</v>
      </c>
      <c r="AB19" s="126" t="s">
        <v>288</v>
      </c>
      <c r="AC19" s="126" t="s">
        <v>289</v>
      </c>
      <c r="AD19" s="126" t="s">
        <v>290</v>
      </c>
      <c r="AE19" s="126" t="s">
        <v>291</v>
      </c>
      <c r="AF19" s="126" t="s">
        <v>292</v>
      </c>
      <c r="AG19" s="126" t="s">
        <v>293</v>
      </c>
      <c r="AH19" s="126" t="s">
        <v>436</v>
      </c>
      <c r="AI19" s="126" t="s">
        <v>437</v>
      </c>
      <c r="AJ19" s="126" t="s">
        <v>438</v>
      </c>
      <c r="AK19" s="126" t="s">
        <v>439</v>
      </c>
      <c r="AL19" s="126" t="s">
        <v>440</v>
      </c>
      <c r="AM19" s="126" t="s">
        <v>441</v>
      </c>
      <c r="AN19" s="126" t="s">
        <v>442</v>
      </c>
      <c r="AO19" s="126" t="s">
        <v>443</v>
      </c>
      <c r="AP19" s="126" t="s">
        <v>444</v>
      </c>
      <c r="AQ19" s="126" t="s">
        <v>445</v>
      </c>
      <c r="AR19" s="126" t="s">
        <v>446</v>
      </c>
      <c r="AS19" s="126" t="s">
        <v>447</v>
      </c>
      <c r="AT19" s="126" t="s">
        <v>448</v>
      </c>
      <c r="AU19" s="126" t="s">
        <v>449</v>
      </c>
      <c r="AV19" s="126" t="s">
        <v>450</v>
      </c>
      <c r="AW19" s="126" t="s">
        <v>451</v>
      </c>
      <c r="AX19" s="126" t="s">
        <v>452</v>
      </c>
      <c r="AY19" s="126" t="s">
        <v>453</v>
      </c>
      <c r="AZ19" s="126" t="s">
        <v>454</v>
      </c>
      <c r="BA19" s="126" t="s">
        <v>455</v>
      </c>
      <c r="BB19" s="126" t="s">
        <v>456</v>
      </c>
      <c r="BC19" s="126" t="s">
        <v>457</v>
      </c>
      <c r="BD19" s="126" t="s">
        <v>458</v>
      </c>
      <c r="BE19" s="126" t="s">
        <v>459</v>
      </c>
      <c r="BF19" s="126" t="s">
        <v>460</v>
      </c>
      <c r="BG19" s="126" t="s">
        <v>461</v>
      </c>
      <c r="BH19" s="126" t="s">
        <v>462</v>
      </c>
      <c r="BI19" s="126" t="s">
        <v>463</v>
      </c>
      <c r="BJ19" s="126" t="s">
        <v>464</v>
      </c>
      <c r="BK19" s="126" t="s">
        <v>465</v>
      </c>
      <c r="BL19" s="126" t="s">
        <v>466</v>
      </c>
      <c r="BM19" s="126" t="s">
        <v>467</v>
      </c>
      <c r="BN19" s="126" t="s">
        <v>468</v>
      </c>
      <c r="BO19" s="126" t="s">
        <v>469</v>
      </c>
      <c r="BP19" s="126" t="s">
        <v>470</v>
      </c>
      <c r="BQ19" s="126" t="s">
        <v>471</v>
      </c>
      <c r="BR19" s="126" t="s">
        <v>472</v>
      </c>
      <c r="BS19" s="126" t="s">
        <v>473</v>
      </c>
      <c r="BT19" s="126" t="s">
        <v>474</v>
      </c>
      <c r="BU19" s="126" t="s">
        <v>475</v>
      </c>
      <c r="BV19" s="126" t="s">
        <v>476</v>
      </c>
      <c r="BW19" s="126" t="s">
        <v>477</v>
      </c>
      <c r="BX19" s="126" t="s">
        <v>125</v>
      </c>
    </row>
    <row r="20" spans="1:76" ht="15.75">
      <c r="A20" s="155"/>
      <c r="B20" s="154" t="s">
        <v>672</v>
      </c>
      <c r="C20" s="195"/>
      <c r="D20" s="195">
        <f>D21+D22</f>
        <v>28.991525423728817</v>
      </c>
      <c r="E20" s="195"/>
      <c r="F20" s="195"/>
      <c r="G20" s="195">
        <f>G21+G22</f>
        <v>28.991525423728817</v>
      </c>
      <c r="H20" s="195">
        <f>H21+H22</f>
        <v>2.4800000000000004</v>
      </c>
      <c r="I20" s="195"/>
      <c r="J20" s="195">
        <f>J21+J22</f>
        <v>1.249</v>
      </c>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row>
    <row r="21" spans="1:76" ht="31.5">
      <c r="A21" s="155"/>
      <c r="B21" s="156" t="s">
        <v>673</v>
      </c>
      <c r="C21" s="196"/>
      <c r="D21" s="195">
        <f>D29+D34+D38+D48</f>
        <v>14.452542372881357</v>
      </c>
      <c r="E21" s="196"/>
      <c r="F21" s="196"/>
      <c r="G21" s="195">
        <f>G29+G34+G38+G48</f>
        <v>14.452542372881357</v>
      </c>
      <c r="H21" s="195">
        <f>H29+H34+H38+H48</f>
        <v>1.05</v>
      </c>
      <c r="I21" s="196"/>
      <c r="J21" s="195">
        <f>J29+J34+J38+J48</f>
        <v>0.549</v>
      </c>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row>
    <row r="22" spans="1:76" ht="31.5">
      <c r="A22" s="155"/>
      <c r="B22" s="156" t="s">
        <v>674</v>
      </c>
      <c r="C22" s="196"/>
      <c r="D22" s="195">
        <f>D41+D51+D59</f>
        <v>14.538983050847458</v>
      </c>
      <c r="E22" s="196"/>
      <c r="F22" s="196"/>
      <c r="G22" s="195">
        <f>G41+G51+G59</f>
        <v>14.538983050847458</v>
      </c>
      <c r="H22" s="195">
        <f>H41+H54</f>
        <v>1.4300000000000002</v>
      </c>
      <c r="I22" s="196"/>
      <c r="J22" s="195">
        <f>J41+J51+J59</f>
        <v>0.7</v>
      </c>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row>
    <row r="23" spans="1:76" ht="31.5">
      <c r="A23" s="170">
        <v>1</v>
      </c>
      <c r="B23" s="157" t="s">
        <v>675</v>
      </c>
      <c r="C23" s="197"/>
      <c r="D23" s="197">
        <f>D24+D46</f>
        <v>22.26864406779661</v>
      </c>
      <c r="E23" s="197"/>
      <c r="F23" s="197"/>
      <c r="G23" s="197">
        <f>G24+G46</f>
        <v>22.26864406779661</v>
      </c>
      <c r="H23" s="197">
        <f>H24+H46</f>
        <v>2.4800000000000004</v>
      </c>
      <c r="I23" s="197"/>
      <c r="J23" s="197">
        <f>J24+J46</f>
        <v>0.549</v>
      </c>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row>
    <row r="24" spans="1:76" ht="47.25">
      <c r="A24" s="171" t="s">
        <v>531</v>
      </c>
      <c r="B24" s="157" t="s">
        <v>676</v>
      </c>
      <c r="C24" s="197"/>
      <c r="D24" s="197">
        <f>D25</f>
        <v>10.727118644067797</v>
      </c>
      <c r="E24" s="197"/>
      <c r="F24" s="197"/>
      <c r="G24" s="197">
        <f>G25</f>
        <v>10.727118644067797</v>
      </c>
      <c r="H24" s="197">
        <f>H25</f>
        <v>2.4800000000000004</v>
      </c>
      <c r="I24" s="197"/>
      <c r="J24" s="197">
        <f>J25</f>
        <v>0.549</v>
      </c>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row>
    <row r="25" spans="1:76" ht="15.75">
      <c r="A25" s="171" t="s">
        <v>533</v>
      </c>
      <c r="B25" s="158" t="s">
        <v>677</v>
      </c>
      <c r="C25" s="197"/>
      <c r="D25" s="197">
        <f>D26+D36</f>
        <v>10.727118644067797</v>
      </c>
      <c r="E25" s="197"/>
      <c r="F25" s="197"/>
      <c r="G25" s="197">
        <f>G26+G36</f>
        <v>10.727118644067797</v>
      </c>
      <c r="H25" s="197">
        <f>H26+H36</f>
        <v>2.4800000000000004</v>
      </c>
      <c r="I25" s="197"/>
      <c r="J25" s="197">
        <f>J26+J36</f>
        <v>0.549</v>
      </c>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row>
    <row r="26" spans="1:76" ht="15.75">
      <c r="A26" s="171" t="s">
        <v>561</v>
      </c>
      <c r="B26" s="158" t="s">
        <v>678</v>
      </c>
      <c r="C26" s="197"/>
      <c r="D26" s="197">
        <f>D27</f>
        <v>5.149152542372882</v>
      </c>
      <c r="E26" s="197"/>
      <c r="F26" s="197"/>
      <c r="G26" s="197">
        <f>G27</f>
        <v>5.149152542372882</v>
      </c>
      <c r="H26" s="197">
        <f>H27</f>
        <v>0</v>
      </c>
      <c r="I26" s="197"/>
      <c r="J26" s="197">
        <f>J27</f>
        <v>0.549</v>
      </c>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row>
    <row r="27" spans="1:76" ht="15.75">
      <c r="A27" s="171" t="s">
        <v>694</v>
      </c>
      <c r="B27" s="158" t="s">
        <v>695</v>
      </c>
      <c r="C27" s="197"/>
      <c r="D27" s="197">
        <f>D28+D33</f>
        <v>5.149152542372882</v>
      </c>
      <c r="E27" s="197"/>
      <c r="F27" s="197"/>
      <c r="G27" s="197">
        <f>G28+G33</f>
        <v>5.149152542372882</v>
      </c>
      <c r="H27" s="197">
        <f>H28+H33</f>
        <v>0</v>
      </c>
      <c r="I27" s="197"/>
      <c r="J27" s="197">
        <f>J28+J33</f>
        <v>0.549</v>
      </c>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row>
    <row r="28" spans="1:76" ht="15.75">
      <c r="A28" s="209" t="s">
        <v>696</v>
      </c>
      <c r="B28" s="188" t="s">
        <v>697</v>
      </c>
      <c r="C28" s="185"/>
      <c r="D28" s="185">
        <f>D29</f>
        <v>4.28135593220339</v>
      </c>
      <c r="E28" s="185"/>
      <c r="F28" s="185"/>
      <c r="G28" s="185">
        <f>G29</f>
        <v>4.28135593220339</v>
      </c>
      <c r="H28" s="185">
        <f>H29</f>
        <v>0</v>
      </c>
      <c r="I28" s="185"/>
      <c r="J28" s="185">
        <f>J29</f>
        <v>0</v>
      </c>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row>
    <row r="29" spans="1:76" ht="31.5">
      <c r="A29" s="173" t="s">
        <v>698</v>
      </c>
      <c r="B29" s="162" t="s">
        <v>683</v>
      </c>
      <c r="C29" s="198"/>
      <c r="D29" s="198">
        <f>SUM(D30:D32)</f>
        <v>4.28135593220339</v>
      </c>
      <c r="E29" s="198"/>
      <c r="F29" s="198"/>
      <c r="G29" s="198">
        <f>SUM(G30:G32)</f>
        <v>4.28135593220339</v>
      </c>
      <c r="H29" s="198">
        <f>SUM(H30:H32)</f>
        <v>0</v>
      </c>
      <c r="I29" s="198"/>
      <c r="J29" s="198">
        <f>SUM(J30:J32)</f>
        <v>0</v>
      </c>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row>
    <row r="30" spans="1:76" ht="31.5">
      <c r="A30" s="169" t="s">
        <v>699</v>
      </c>
      <c r="B30" s="189" t="s">
        <v>700</v>
      </c>
      <c r="C30" s="190" t="s">
        <v>614</v>
      </c>
      <c r="D30" s="186">
        <f>1.684/1.18</f>
        <v>1.4271186440677965</v>
      </c>
      <c r="E30" s="190" t="s">
        <v>614</v>
      </c>
      <c r="F30" s="190" t="s">
        <v>614</v>
      </c>
      <c r="G30" s="186">
        <f>1.684/1.18</f>
        <v>1.4271186440677965</v>
      </c>
      <c r="H30" s="211"/>
      <c r="I30" s="190" t="s">
        <v>614</v>
      </c>
      <c r="J30" s="211"/>
      <c r="K30" s="190" t="s">
        <v>614</v>
      </c>
      <c r="L30" s="190" t="s">
        <v>614</v>
      </c>
      <c r="M30" s="190" t="s">
        <v>614</v>
      </c>
      <c r="N30" s="190" t="s">
        <v>614</v>
      </c>
      <c r="O30" s="190" t="s">
        <v>614</v>
      </c>
      <c r="P30" s="190" t="s">
        <v>614</v>
      </c>
      <c r="Q30" s="190" t="s">
        <v>614</v>
      </c>
      <c r="R30" s="190" t="s">
        <v>614</v>
      </c>
      <c r="S30" s="190" t="s">
        <v>614</v>
      </c>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row>
    <row r="31" spans="1:76" ht="31.5">
      <c r="A31" s="169" t="s">
        <v>701</v>
      </c>
      <c r="B31" s="189" t="s">
        <v>702</v>
      </c>
      <c r="C31" s="190" t="s">
        <v>614</v>
      </c>
      <c r="D31" s="186">
        <f>1.684/1.18</f>
        <v>1.4271186440677965</v>
      </c>
      <c r="E31" s="190" t="s">
        <v>614</v>
      </c>
      <c r="F31" s="190" t="s">
        <v>614</v>
      </c>
      <c r="G31" s="186">
        <f>1.684/1.18</f>
        <v>1.4271186440677965</v>
      </c>
      <c r="H31" s="211"/>
      <c r="I31" s="190" t="s">
        <v>614</v>
      </c>
      <c r="J31" s="211"/>
      <c r="K31" s="190" t="s">
        <v>614</v>
      </c>
      <c r="L31" s="190" t="s">
        <v>614</v>
      </c>
      <c r="M31" s="190" t="s">
        <v>614</v>
      </c>
      <c r="N31" s="190" t="s">
        <v>614</v>
      </c>
      <c r="O31" s="190" t="s">
        <v>614</v>
      </c>
      <c r="P31" s="190" t="s">
        <v>614</v>
      </c>
      <c r="Q31" s="190" t="s">
        <v>614</v>
      </c>
      <c r="R31" s="190" t="s">
        <v>614</v>
      </c>
      <c r="S31" s="190" t="s">
        <v>614</v>
      </c>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row>
    <row r="32" spans="1:76" ht="31.5">
      <c r="A32" s="169" t="s">
        <v>703</v>
      </c>
      <c r="B32" s="189" t="s">
        <v>704</v>
      </c>
      <c r="C32" s="190" t="s">
        <v>614</v>
      </c>
      <c r="D32" s="186">
        <f>1.684/1.18</f>
        <v>1.4271186440677965</v>
      </c>
      <c r="E32" s="190" t="s">
        <v>614</v>
      </c>
      <c r="F32" s="190" t="s">
        <v>614</v>
      </c>
      <c r="G32" s="186">
        <f>1.684/1.18</f>
        <v>1.4271186440677965</v>
      </c>
      <c r="H32" s="211"/>
      <c r="I32" s="190" t="s">
        <v>614</v>
      </c>
      <c r="J32" s="211"/>
      <c r="K32" s="190" t="s">
        <v>614</v>
      </c>
      <c r="L32" s="190" t="s">
        <v>614</v>
      </c>
      <c r="M32" s="190" t="s">
        <v>614</v>
      </c>
      <c r="N32" s="190" t="s">
        <v>614</v>
      </c>
      <c r="O32" s="190" t="s">
        <v>614</v>
      </c>
      <c r="P32" s="190" t="s">
        <v>614</v>
      </c>
      <c r="Q32" s="190" t="s">
        <v>614</v>
      </c>
      <c r="R32" s="190" t="s">
        <v>614</v>
      </c>
      <c r="S32" s="190" t="s">
        <v>614</v>
      </c>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row>
    <row r="33" spans="1:76" ht="31.5">
      <c r="A33" s="171" t="s">
        <v>705</v>
      </c>
      <c r="B33" s="188" t="s">
        <v>706</v>
      </c>
      <c r="C33" s="207"/>
      <c r="D33" s="197">
        <f>D34</f>
        <v>0.8677966101694916</v>
      </c>
      <c r="E33" s="207"/>
      <c r="F33" s="207"/>
      <c r="G33" s="197">
        <f>G34</f>
        <v>0.8677966101694916</v>
      </c>
      <c r="H33" s="197">
        <f>H34</f>
        <v>0</v>
      </c>
      <c r="I33" s="207"/>
      <c r="J33" s="197">
        <f>J34</f>
        <v>0.549</v>
      </c>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row>
    <row r="34" spans="1:76" ht="31.5">
      <c r="A34" s="173" t="s">
        <v>707</v>
      </c>
      <c r="B34" s="162" t="s">
        <v>683</v>
      </c>
      <c r="C34" s="212"/>
      <c r="D34" s="200">
        <f>SUM(D35:D35)</f>
        <v>0.8677966101694916</v>
      </c>
      <c r="E34" s="212"/>
      <c r="F34" s="212"/>
      <c r="G34" s="200">
        <f>SUM(G35:G35)</f>
        <v>0.8677966101694916</v>
      </c>
      <c r="H34" s="200">
        <f>SUM(H35:H35)</f>
        <v>0</v>
      </c>
      <c r="I34" s="212"/>
      <c r="J34" s="200">
        <f>SUM(J35:J35)</f>
        <v>0.549</v>
      </c>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row>
    <row r="35" spans="1:76" ht="78.75">
      <c r="A35" s="174" t="s">
        <v>708</v>
      </c>
      <c r="B35" s="189" t="s">
        <v>709</v>
      </c>
      <c r="C35" s="190" t="s">
        <v>614</v>
      </c>
      <c r="D35" s="186">
        <f>1.024/1.18</f>
        <v>0.8677966101694916</v>
      </c>
      <c r="E35" s="190" t="s">
        <v>614</v>
      </c>
      <c r="F35" s="190" t="s">
        <v>614</v>
      </c>
      <c r="G35" s="186">
        <f>1.024/1.18</f>
        <v>0.8677966101694916</v>
      </c>
      <c r="H35" s="211"/>
      <c r="I35" s="190" t="s">
        <v>614</v>
      </c>
      <c r="J35" s="186">
        <v>0.549</v>
      </c>
      <c r="K35" s="190" t="s">
        <v>614</v>
      </c>
      <c r="L35" s="190" t="s">
        <v>614</v>
      </c>
      <c r="M35" s="190" t="s">
        <v>614</v>
      </c>
      <c r="N35" s="190" t="s">
        <v>614</v>
      </c>
      <c r="O35" s="190" t="s">
        <v>614</v>
      </c>
      <c r="P35" s="190" t="s">
        <v>614</v>
      </c>
      <c r="Q35" s="190" t="s">
        <v>614</v>
      </c>
      <c r="R35" s="190" t="s">
        <v>614</v>
      </c>
      <c r="S35" s="190" t="s">
        <v>614</v>
      </c>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row>
    <row r="36" spans="1:76" ht="15.75">
      <c r="A36" s="171" t="s">
        <v>562</v>
      </c>
      <c r="B36" s="159" t="s">
        <v>679</v>
      </c>
      <c r="C36" s="207"/>
      <c r="D36" s="197">
        <f>D37</f>
        <v>5.577966101694916</v>
      </c>
      <c r="E36" s="207"/>
      <c r="F36" s="207"/>
      <c r="G36" s="197">
        <f>G37</f>
        <v>5.577966101694916</v>
      </c>
      <c r="H36" s="197">
        <f>H37</f>
        <v>2.4800000000000004</v>
      </c>
      <c r="I36" s="207"/>
      <c r="J36" s="197">
        <f>J37</f>
        <v>0</v>
      </c>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row>
    <row r="37" spans="1:76" ht="31.5">
      <c r="A37" s="172" t="s">
        <v>680</v>
      </c>
      <c r="B37" s="160" t="s">
        <v>681</v>
      </c>
      <c r="C37" s="161"/>
      <c r="D37" s="185">
        <f>D38+D41</f>
        <v>5.577966101694916</v>
      </c>
      <c r="E37" s="161"/>
      <c r="F37" s="161"/>
      <c r="G37" s="185">
        <f>G38+G41</f>
        <v>5.577966101694916</v>
      </c>
      <c r="H37" s="185">
        <f>H38+H41</f>
        <v>2.4800000000000004</v>
      </c>
      <c r="I37" s="161"/>
      <c r="J37" s="185">
        <f>J38+J41</f>
        <v>0</v>
      </c>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row>
    <row r="38" spans="1:76" ht="31.5">
      <c r="A38" s="173" t="s">
        <v>682</v>
      </c>
      <c r="B38" s="162" t="s">
        <v>683</v>
      </c>
      <c r="C38" s="212"/>
      <c r="D38" s="200">
        <f>SUM(D39:D40)</f>
        <v>1.6135593220338984</v>
      </c>
      <c r="E38" s="212"/>
      <c r="F38" s="212"/>
      <c r="G38" s="200">
        <f>SUM(G39:G40)</f>
        <v>1.6135593220338984</v>
      </c>
      <c r="H38" s="200">
        <f>SUM(H39:H40)</f>
        <v>1.05</v>
      </c>
      <c r="I38" s="212"/>
      <c r="J38" s="200">
        <f>SUM(J39:J40)</f>
        <v>0</v>
      </c>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row>
    <row r="39" spans="1:76" ht="47.25">
      <c r="A39" s="169" t="s">
        <v>711</v>
      </c>
      <c r="B39" s="182" t="s">
        <v>712</v>
      </c>
      <c r="C39" s="190" t="s">
        <v>614</v>
      </c>
      <c r="D39" s="186">
        <f>1.254/1.18</f>
        <v>1.0627118644067797</v>
      </c>
      <c r="E39" s="190" t="s">
        <v>614</v>
      </c>
      <c r="F39" s="190" t="s">
        <v>614</v>
      </c>
      <c r="G39" s="186">
        <f>1.254/1.18</f>
        <v>1.0627118644067797</v>
      </c>
      <c r="H39" s="214">
        <v>0.8</v>
      </c>
      <c r="I39" s="190" t="s">
        <v>614</v>
      </c>
      <c r="J39" s="214"/>
      <c r="K39" s="190" t="s">
        <v>614</v>
      </c>
      <c r="L39" s="190" t="s">
        <v>614</v>
      </c>
      <c r="M39" s="190" t="s">
        <v>614</v>
      </c>
      <c r="N39" s="190" t="s">
        <v>614</v>
      </c>
      <c r="O39" s="190" t="s">
        <v>614</v>
      </c>
      <c r="P39" s="190" t="s">
        <v>614</v>
      </c>
      <c r="Q39" s="190" t="s">
        <v>614</v>
      </c>
      <c r="R39" s="190" t="s">
        <v>614</v>
      </c>
      <c r="S39" s="190" t="s">
        <v>614</v>
      </c>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row>
    <row r="40" spans="1:76" ht="31.5">
      <c r="A40" s="169" t="s">
        <v>713</v>
      </c>
      <c r="B40" s="182" t="s">
        <v>714</v>
      </c>
      <c r="C40" s="190" t="s">
        <v>614</v>
      </c>
      <c r="D40" s="186">
        <f>0.65/1.18</f>
        <v>0.5508474576271187</v>
      </c>
      <c r="E40" s="190" t="s">
        <v>614</v>
      </c>
      <c r="F40" s="190" t="s">
        <v>614</v>
      </c>
      <c r="G40" s="186">
        <f>0.65/1.18</f>
        <v>0.5508474576271187</v>
      </c>
      <c r="H40" s="214">
        <v>0.25</v>
      </c>
      <c r="I40" s="190" t="s">
        <v>614</v>
      </c>
      <c r="J40" s="214"/>
      <c r="K40" s="190" t="s">
        <v>614</v>
      </c>
      <c r="L40" s="190" t="s">
        <v>614</v>
      </c>
      <c r="M40" s="190" t="s">
        <v>614</v>
      </c>
      <c r="N40" s="190" t="s">
        <v>614</v>
      </c>
      <c r="O40" s="190" t="s">
        <v>614</v>
      </c>
      <c r="P40" s="190" t="s">
        <v>614</v>
      </c>
      <c r="Q40" s="190" t="s">
        <v>614</v>
      </c>
      <c r="R40" s="190" t="s">
        <v>614</v>
      </c>
      <c r="S40" s="190" t="s">
        <v>614</v>
      </c>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row>
    <row r="41" spans="1:76" ht="31.5">
      <c r="A41" s="173" t="s">
        <v>684</v>
      </c>
      <c r="B41" s="162" t="s">
        <v>685</v>
      </c>
      <c r="C41" s="212"/>
      <c r="D41" s="200">
        <f>SUM(D42:D45)</f>
        <v>3.964406779661017</v>
      </c>
      <c r="E41" s="212"/>
      <c r="F41" s="212"/>
      <c r="G41" s="200">
        <f>SUM(G42:G45)</f>
        <v>3.964406779661017</v>
      </c>
      <c r="H41" s="200">
        <f>SUM(H42:H45)</f>
        <v>1.4300000000000002</v>
      </c>
      <c r="I41" s="200"/>
      <c r="J41" s="200">
        <f>SUM(J42:J45)</f>
        <v>0</v>
      </c>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row>
    <row r="42" spans="1:76" ht="47.25">
      <c r="A42" s="169" t="s">
        <v>686</v>
      </c>
      <c r="B42" s="166" t="s">
        <v>715</v>
      </c>
      <c r="C42" s="190" t="s">
        <v>614</v>
      </c>
      <c r="D42" s="186">
        <f>2.521/1.18</f>
        <v>2.136440677966102</v>
      </c>
      <c r="E42" s="190" t="s">
        <v>614</v>
      </c>
      <c r="F42" s="190" t="s">
        <v>614</v>
      </c>
      <c r="G42" s="186">
        <f>2.521/1.18</f>
        <v>2.136440677966102</v>
      </c>
      <c r="H42" s="214"/>
      <c r="I42" s="190" t="s">
        <v>614</v>
      </c>
      <c r="J42" s="214"/>
      <c r="K42" s="190" t="s">
        <v>614</v>
      </c>
      <c r="L42" s="190" t="s">
        <v>614</v>
      </c>
      <c r="M42" s="190" t="s">
        <v>614</v>
      </c>
      <c r="N42" s="190" t="s">
        <v>614</v>
      </c>
      <c r="O42" s="190" t="s">
        <v>614</v>
      </c>
      <c r="P42" s="190" t="s">
        <v>614</v>
      </c>
      <c r="Q42" s="190" t="s">
        <v>614</v>
      </c>
      <c r="R42" s="190" t="s">
        <v>614</v>
      </c>
      <c r="S42" s="190" t="s">
        <v>614</v>
      </c>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row>
    <row r="43" spans="1:76" ht="47.25">
      <c r="A43" s="169" t="s">
        <v>716</v>
      </c>
      <c r="B43" s="166" t="s">
        <v>717</v>
      </c>
      <c r="C43" s="190" t="s">
        <v>614</v>
      </c>
      <c r="D43" s="186">
        <f>0.903/1.18</f>
        <v>0.7652542372881357</v>
      </c>
      <c r="E43" s="190" t="s">
        <v>614</v>
      </c>
      <c r="F43" s="190" t="s">
        <v>614</v>
      </c>
      <c r="G43" s="186">
        <f>0.903/1.18</f>
        <v>0.7652542372881357</v>
      </c>
      <c r="H43" s="214">
        <v>0.63</v>
      </c>
      <c r="I43" s="190" t="s">
        <v>614</v>
      </c>
      <c r="J43" s="214"/>
      <c r="K43" s="190" t="s">
        <v>614</v>
      </c>
      <c r="L43" s="190" t="s">
        <v>614</v>
      </c>
      <c r="M43" s="190" t="s">
        <v>614</v>
      </c>
      <c r="N43" s="190" t="s">
        <v>614</v>
      </c>
      <c r="O43" s="190" t="s">
        <v>614</v>
      </c>
      <c r="P43" s="190" t="s">
        <v>614</v>
      </c>
      <c r="Q43" s="190" t="s">
        <v>614</v>
      </c>
      <c r="R43" s="190" t="s">
        <v>614</v>
      </c>
      <c r="S43" s="190" t="s">
        <v>614</v>
      </c>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row>
    <row r="44" spans="1:76" ht="47.25">
      <c r="A44" s="169" t="s">
        <v>718</v>
      </c>
      <c r="B44" s="166" t="s">
        <v>719</v>
      </c>
      <c r="C44" s="190" t="s">
        <v>614</v>
      </c>
      <c r="D44" s="186">
        <f>0.627/1.18</f>
        <v>0.5313559322033898</v>
      </c>
      <c r="E44" s="190" t="s">
        <v>614</v>
      </c>
      <c r="F44" s="190" t="s">
        <v>614</v>
      </c>
      <c r="G44" s="186">
        <f>0.627/1.18</f>
        <v>0.5313559322033898</v>
      </c>
      <c r="H44" s="214">
        <v>0.4</v>
      </c>
      <c r="I44" s="190" t="s">
        <v>614</v>
      </c>
      <c r="J44" s="214"/>
      <c r="K44" s="190" t="s">
        <v>614</v>
      </c>
      <c r="L44" s="190" t="s">
        <v>614</v>
      </c>
      <c r="M44" s="190" t="s">
        <v>614</v>
      </c>
      <c r="N44" s="190" t="s">
        <v>614</v>
      </c>
      <c r="O44" s="190" t="s">
        <v>614</v>
      </c>
      <c r="P44" s="190" t="s">
        <v>614</v>
      </c>
      <c r="Q44" s="190" t="s">
        <v>614</v>
      </c>
      <c r="R44" s="190" t="s">
        <v>614</v>
      </c>
      <c r="S44" s="190" t="s">
        <v>614</v>
      </c>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row>
    <row r="45" spans="1:76" ht="47.25">
      <c r="A45" s="169" t="s">
        <v>720</v>
      </c>
      <c r="B45" s="166" t="s">
        <v>721</v>
      </c>
      <c r="C45" s="190" t="s">
        <v>614</v>
      </c>
      <c r="D45" s="186">
        <f>0.627/1.18</f>
        <v>0.5313559322033898</v>
      </c>
      <c r="E45" s="190" t="s">
        <v>614</v>
      </c>
      <c r="F45" s="190" t="s">
        <v>614</v>
      </c>
      <c r="G45" s="186">
        <f>0.627/1.18</f>
        <v>0.5313559322033898</v>
      </c>
      <c r="H45" s="214">
        <v>0.4</v>
      </c>
      <c r="I45" s="190" t="s">
        <v>614</v>
      </c>
      <c r="J45" s="214"/>
      <c r="K45" s="190" t="s">
        <v>614</v>
      </c>
      <c r="L45" s="190" t="s">
        <v>614</v>
      </c>
      <c r="M45" s="190" t="s">
        <v>614</v>
      </c>
      <c r="N45" s="190" t="s">
        <v>614</v>
      </c>
      <c r="O45" s="190" t="s">
        <v>614</v>
      </c>
      <c r="P45" s="190" t="s">
        <v>614</v>
      </c>
      <c r="Q45" s="190" t="s">
        <v>614</v>
      </c>
      <c r="R45" s="190" t="s">
        <v>614</v>
      </c>
      <c r="S45" s="190" t="s">
        <v>614</v>
      </c>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14"/>
    </row>
    <row r="46" spans="1:76" ht="31.5">
      <c r="A46" s="171" t="s">
        <v>687</v>
      </c>
      <c r="B46" s="158" t="s">
        <v>688</v>
      </c>
      <c r="C46" s="207"/>
      <c r="D46" s="197">
        <f>D47</f>
        <v>11.541525423728814</v>
      </c>
      <c r="E46" s="207"/>
      <c r="F46" s="207"/>
      <c r="G46" s="197">
        <f>G47</f>
        <v>11.541525423728814</v>
      </c>
      <c r="H46" s="207"/>
      <c r="I46" s="207"/>
      <c r="J46" s="197">
        <f>J47</f>
        <v>0</v>
      </c>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row>
    <row r="47" spans="1:76" ht="31.5">
      <c r="A47" s="172" t="s">
        <v>689</v>
      </c>
      <c r="B47" s="168" t="s">
        <v>690</v>
      </c>
      <c r="C47" s="161"/>
      <c r="D47" s="185">
        <f>D48+D51</f>
        <v>11.541525423728814</v>
      </c>
      <c r="E47" s="161"/>
      <c r="F47" s="161"/>
      <c r="G47" s="185">
        <f>G48+G51</f>
        <v>11.541525423728814</v>
      </c>
      <c r="H47" s="161"/>
      <c r="I47" s="161"/>
      <c r="J47" s="185">
        <f>J48+J51</f>
        <v>0</v>
      </c>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row>
    <row r="48" spans="1:76" ht="31.5">
      <c r="A48" s="173" t="s">
        <v>691</v>
      </c>
      <c r="B48" s="162" t="s">
        <v>683</v>
      </c>
      <c r="C48" s="212"/>
      <c r="D48" s="200">
        <f>D49+D50</f>
        <v>7.689830508474577</v>
      </c>
      <c r="E48" s="212"/>
      <c r="F48" s="212"/>
      <c r="G48" s="200">
        <f>G49+G50</f>
        <v>7.689830508474577</v>
      </c>
      <c r="H48" s="212"/>
      <c r="I48" s="212"/>
      <c r="J48" s="200">
        <f>J49+J50</f>
        <v>0</v>
      </c>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row>
    <row r="49" spans="1:76" ht="31.5">
      <c r="A49" s="176" t="s">
        <v>722</v>
      </c>
      <c r="B49" s="189" t="s">
        <v>723</v>
      </c>
      <c r="C49" s="190" t="s">
        <v>614</v>
      </c>
      <c r="D49" s="186">
        <f>1.939/1.18</f>
        <v>1.643220338983051</v>
      </c>
      <c r="E49" s="190" t="s">
        <v>614</v>
      </c>
      <c r="F49" s="190" t="s">
        <v>614</v>
      </c>
      <c r="G49" s="186">
        <f>1.939/1.18</f>
        <v>1.643220338983051</v>
      </c>
      <c r="H49" s="211"/>
      <c r="I49" s="190" t="s">
        <v>614</v>
      </c>
      <c r="J49" s="211"/>
      <c r="K49" s="190" t="s">
        <v>614</v>
      </c>
      <c r="L49" s="190" t="s">
        <v>614</v>
      </c>
      <c r="M49" s="190" t="s">
        <v>614</v>
      </c>
      <c r="N49" s="190" t="s">
        <v>614</v>
      </c>
      <c r="O49" s="190" t="s">
        <v>614</v>
      </c>
      <c r="P49" s="190" t="s">
        <v>614</v>
      </c>
      <c r="Q49" s="190" t="s">
        <v>614</v>
      </c>
      <c r="R49" s="190" t="s">
        <v>614</v>
      </c>
      <c r="S49" s="190" t="s">
        <v>614</v>
      </c>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row>
    <row r="50" spans="1:76" ht="31.5">
      <c r="A50" s="176" t="s">
        <v>758</v>
      </c>
      <c r="B50" s="189" t="s">
        <v>759</v>
      </c>
      <c r="C50" s="190" t="s">
        <v>614</v>
      </c>
      <c r="D50" s="186">
        <f>7.135/1.18</f>
        <v>6.046610169491526</v>
      </c>
      <c r="E50" s="190" t="s">
        <v>614</v>
      </c>
      <c r="F50" s="190" t="s">
        <v>614</v>
      </c>
      <c r="G50" s="186">
        <f>7.135/1.18</f>
        <v>6.046610169491526</v>
      </c>
      <c r="H50" s="211"/>
      <c r="I50" s="190" t="s">
        <v>614</v>
      </c>
      <c r="J50" s="211"/>
      <c r="K50" s="190" t="s">
        <v>614</v>
      </c>
      <c r="L50" s="190" t="s">
        <v>614</v>
      </c>
      <c r="M50" s="190" t="s">
        <v>614</v>
      </c>
      <c r="N50" s="190" t="s">
        <v>614</v>
      </c>
      <c r="O50" s="190" t="s">
        <v>614</v>
      </c>
      <c r="P50" s="190" t="s">
        <v>614</v>
      </c>
      <c r="Q50" s="190" t="s">
        <v>614</v>
      </c>
      <c r="R50" s="190" t="s">
        <v>614</v>
      </c>
      <c r="S50" s="190" t="s">
        <v>614</v>
      </c>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row>
    <row r="51" spans="1:76" ht="31.5">
      <c r="A51" s="173" t="s">
        <v>755</v>
      </c>
      <c r="B51" s="162" t="s">
        <v>685</v>
      </c>
      <c r="C51" s="212"/>
      <c r="D51" s="200">
        <f>D52</f>
        <v>3.8516949152542375</v>
      </c>
      <c r="E51" s="212"/>
      <c r="F51" s="212"/>
      <c r="G51" s="200">
        <f>G52</f>
        <v>3.8516949152542375</v>
      </c>
      <c r="H51" s="212"/>
      <c r="I51" s="212"/>
      <c r="J51" s="200">
        <f>J52</f>
        <v>0</v>
      </c>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row>
    <row r="52" spans="1:76" ht="15.75">
      <c r="A52" s="176" t="s">
        <v>756</v>
      </c>
      <c r="B52" s="189" t="s">
        <v>757</v>
      </c>
      <c r="C52" s="190" t="s">
        <v>614</v>
      </c>
      <c r="D52" s="186">
        <f>4.545/1.18</f>
        <v>3.8516949152542375</v>
      </c>
      <c r="E52" s="190" t="s">
        <v>614</v>
      </c>
      <c r="F52" s="190" t="s">
        <v>614</v>
      </c>
      <c r="G52" s="186">
        <f>4.545/1.18</f>
        <v>3.8516949152542375</v>
      </c>
      <c r="H52" s="211"/>
      <c r="I52" s="190" t="s">
        <v>614</v>
      </c>
      <c r="J52" s="186"/>
      <c r="K52" s="190" t="s">
        <v>614</v>
      </c>
      <c r="L52" s="190" t="s">
        <v>614</v>
      </c>
      <c r="M52" s="190" t="s">
        <v>614</v>
      </c>
      <c r="N52" s="190" t="s">
        <v>614</v>
      </c>
      <c r="O52" s="190" t="s">
        <v>614</v>
      </c>
      <c r="P52" s="190" t="s">
        <v>614</v>
      </c>
      <c r="Q52" s="190" t="s">
        <v>614</v>
      </c>
      <c r="R52" s="190" t="s">
        <v>614</v>
      </c>
      <c r="S52" s="190" t="s">
        <v>614</v>
      </c>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row>
    <row r="53" spans="1:76" ht="15.75">
      <c r="A53" s="207">
        <v>2</v>
      </c>
      <c r="B53" s="157" t="s">
        <v>724</v>
      </c>
      <c r="C53" s="216"/>
      <c r="D53" s="185">
        <f aca="true" t="shared" si="0" ref="D53:D58">D54</f>
        <v>6.722881355932204</v>
      </c>
      <c r="E53" s="216"/>
      <c r="F53" s="216"/>
      <c r="G53" s="185">
        <f aca="true" t="shared" si="1" ref="G53:G58">G54</f>
        <v>6.722881355932204</v>
      </c>
      <c r="H53" s="216"/>
      <c r="I53" s="216"/>
      <c r="J53" s="185">
        <f aca="true" t="shared" si="2" ref="J53:J58">J54</f>
        <v>0.7</v>
      </c>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row>
    <row r="54" spans="1:76" ht="47.25">
      <c r="A54" s="171" t="s">
        <v>725</v>
      </c>
      <c r="B54" s="157" t="s">
        <v>676</v>
      </c>
      <c r="C54" s="216"/>
      <c r="D54" s="185">
        <f t="shared" si="0"/>
        <v>6.722881355932204</v>
      </c>
      <c r="E54" s="216"/>
      <c r="F54" s="216"/>
      <c r="G54" s="185">
        <f t="shared" si="1"/>
        <v>6.722881355932204</v>
      </c>
      <c r="H54" s="216"/>
      <c r="I54" s="216"/>
      <c r="J54" s="185">
        <f t="shared" si="2"/>
        <v>0.7</v>
      </c>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row>
    <row r="55" spans="1:76" ht="15.75">
      <c r="A55" s="171" t="s">
        <v>726</v>
      </c>
      <c r="B55" s="158" t="s">
        <v>677</v>
      </c>
      <c r="C55" s="216"/>
      <c r="D55" s="185">
        <f t="shared" si="0"/>
        <v>6.722881355932204</v>
      </c>
      <c r="E55" s="216"/>
      <c r="F55" s="216"/>
      <c r="G55" s="185">
        <f t="shared" si="1"/>
        <v>6.722881355932204</v>
      </c>
      <c r="H55" s="216"/>
      <c r="I55" s="216"/>
      <c r="J55" s="185">
        <f t="shared" si="2"/>
        <v>0.7</v>
      </c>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row>
    <row r="56" spans="1:76" ht="15.75">
      <c r="A56" s="171" t="s">
        <v>727</v>
      </c>
      <c r="B56" s="158" t="s">
        <v>678</v>
      </c>
      <c r="C56" s="207"/>
      <c r="D56" s="185">
        <f t="shared" si="0"/>
        <v>6.722881355932204</v>
      </c>
      <c r="E56" s="207"/>
      <c r="F56" s="207"/>
      <c r="G56" s="185">
        <f t="shared" si="1"/>
        <v>6.722881355932204</v>
      </c>
      <c r="H56" s="207"/>
      <c r="I56" s="207"/>
      <c r="J56" s="185">
        <f t="shared" si="2"/>
        <v>0.7</v>
      </c>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row>
    <row r="57" spans="1:76" ht="15.75">
      <c r="A57" s="171" t="s">
        <v>728</v>
      </c>
      <c r="B57" s="191" t="s">
        <v>729</v>
      </c>
      <c r="C57" s="216"/>
      <c r="D57" s="185">
        <f t="shared" si="0"/>
        <v>6.722881355932204</v>
      </c>
      <c r="E57" s="216"/>
      <c r="F57" s="216"/>
      <c r="G57" s="185">
        <f t="shared" si="1"/>
        <v>6.722881355932204</v>
      </c>
      <c r="H57" s="216"/>
      <c r="I57" s="216"/>
      <c r="J57" s="185">
        <f t="shared" si="2"/>
        <v>0.7</v>
      </c>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row>
    <row r="58" spans="1:76" ht="15.75">
      <c r="A58" s="171" t="s">
        <v>730</v>
      </c>
      <c r="B58" s="188" t="s">
        <v>710</v>
      </c>
      <c r="C58" s="216"/>
      <c r="D58" s="185">
        <f t="shared" si="0"/>
        <v>6.722881355932204</v>
      </c>
      <c r="E58" s="216"/>
      <c r="F58" s="216"/>
      <c r="G58" s="185">
        <f t="shared" si="1"/>
        <v>6.722881355932204</v>
      </c>
      <c r="H58" s="216"/>
      <c r="I58" s="216"/>
      <c r="J58" s="185">
        <f t="shared" si="2"/>
        <v>0.7</v>
      </c>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row>
    <row r="59" spans="1:76" ht="31.5">
      <c r="A59" s="217" t="s">
        <v>731</v>
      </c>
      <c r="B59" s="193" t="s">
        <v>685</v>
      </c>
      <c r="C59" s="218"/>
      <c r="D59" s="221">
        <f>SUM(D60:D60)</f>
        <v>6.722881355932204</v>
      </c>
      <c r="E59" s="218"/>
      <c r="F59" s="218"/>
      <c r="G59" s="221">
        <f>SUM(G60:G60)</f>
        <v>6.722881355932204</v>
      </c>
      <c r="H59" s="218"/>
      <c r="I59" s="218"/>
      <c r="J59" s="221">
        <f>SUM(J60:J60)</f>
        <v>0.7</v>
      </c>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row>
    <row r="60" spans="1:76" ht="84" customHeight="1">
      <c r="A60" s="169" t="s">
        <v>732</v>
      </c>
      <c r="B60" s="194" t="s">
        <v>733</v>
      </c>
      <c r="C60" s="190" t="s">
        <v>614</v>
      </c>
      <c r="D60" s="186">
        <f>7.933/1.18</f>
        <v>6.722881355932204</v>
      </c>
      <c r="E60" s="190" t="s">
        <v>614</v>
      </c>
      <c r="F60" s="190" t="s">
        <v>614</v>
      </c>
      <c r="G60" s="186">
        <f>7.933/1.18</f>
        <v>6.722881355932204</v>
      </c>
      <c r="H60" s="214"/>
      <c r="I60" s="190" t="s">
        <v>614</v>
      </c>
      <c r="J60" s="214">
        <v>0.7</v>
      </c>
      <c r="K60" s="190" t="s">
        <v>614</v>
      </c>
      <c r="L60" s="190" t="s">
        <v>614</v>
      </c>
      <c r="M60" s="190" t="s">
        <v>614</v>
      </c>
      <c r="N60" s="190" t="s">
        <v>614</v>
      </c>
      <c r="O60" s="190" t="s">
        <v>614</v>
      </c>
      <c r="P60" s="190" t="s">
        <v>614</v>
      </c>
      <c r="Q60" s="190" t="s">
        <v>614</v>
      </c>
      <c r="R60" s="190" t="s">
        <v>614</v>
      </c>
      <c r="S60" s="190" t="s">
        <v>614</v>
      </c>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row>
    <row r="61" spans="2:13" s="24" customFormat="1" ht="15" customHeight="1">
      <c r="B61" s="337" t="s">
        <v>807</v>
      </c>
      <c r="C61" s="337"/>
      <c r="D61" s="337"/>
      <c r="E61" s="337"/>
      <c r="F61" s="337"/>
      <c r="G61" s="337"/>
      <c r="H61" s="337"/>
      <c r="I61" s="337"/>
      <c r="J61" s="337"/>
      <c r="K61" s="337"/>
      <c r="L61" s="337"/>
      <c r="M61" s="337"/>
    </row>
    <row r="62" spans="2:33" s="24" customFormat="1" ht="56.25" customHeight="1">
      <c r="B62" s="338"/>
      <c r="C62" s="338"/>
      <c r="D62" s="338"/>
      <c r="E62" s="338"/>
      <c r="F62" s="338"/>
      <c r="G62" s="338"/>
      <c r="H62" s="338"/>
      <c r="I62" s="338"/>
      <c r="J62" s="338"/>
      <c r="K62" s="338"/>
      <c r="L62" s="338"/>
      <c r="M62" s="338"/>
      <c r="N62" s="307"/>
      <c r="O62" s="316" t="s">
        <v>823</v>
      </c>
      <c r="S62" s="308"/>
      <c r="T62" s="310"/>
      <c r="AB62" s="308" t="s">
        <v>808</v>
      </c>
      <c r="AG62" s="308"/>
    </row>
  </sheetData>
  <sheetProtection/>
  <mergeCells count="45">
    <mergeCell ref="A4:AG4"/>
    <mergeCell ref="A10:AG10"/>
    <mergeCell ref="A11:AG11"/>
    <mergeCell ref="A12:AG12"/>
    <mergeCell ref="T14:AG14"/>
    <mergeCell ref="A13:BV13"/>
    <mergeCell ref="A14:A18"/>
    <mergeCell ref="B14:B18"/>
    <mergeCell ref="C14:C18"/>
    <mergeCell ref="AH16:AN16"/>
    <mergeCell ref="B61:M62"/>
    <mergeCell ref="BD17:BI17"/>
    <mergeCell ref="BR17:BW17"/>
    <mergeCell ref="AV16:BB16"/>
    <mergeCell ref="AH15:AU15"/>
    <mergeCell ref="BC16:BI16"/>
    <mergeCell ref="A5:AG5"/>
    <mergeCell ref="A6:AG6"/>
    <mergeCell ref="A7:AG7"/>
    <mergeCell ref="A8:AG8"/>
    <mergeCell ref="BQ16:BW16"/>
    <mergeCell ref="AI17:AN17"/>
    <mergeCell ref="AV15:BI15"/>
    <mergeCell ref="AO16:AU16"/>
    <mergeCell ref="F16:L16"/>
    <mergeCell ref="BJ15:BW15"/>
    <mergeCell ref="BX14:BX18"/>
    <mergeCell ref="T16:Z16"/>
    <mergeCell ref="AA16:AG16"/>
    <mergeCell ref="T15:AG15"/>
    <mergeCell ref="BJ16:BP16"/>
    <mergeCell ref="BK17:BP17"/>
    <mergeCell ref="AH14:BW14"/>
    <mergeCell ref="AW17:BB17"/>
    <mergeCell ref="U17:Z17"/>
    <mergeCell ref="AP17:AU17"/>
    <mergeCell ref="G17:L17"/>
    <mergeCell ref="N17:S17"/>
    <mergeCell ref="F14:S15"/>
    <mergeCell ref="AB17:AG17"/>
    <mergeCell ref="A9:AG9"/>
    <mergeCell ref="D17:D18"/>
    <mergeCell ref="E17:E18"/>
    <mergeCell ref="D14:E16"/>
    <mergeCell ref="M16:S16"/>
  </mergeCells>
  <printOptions/>
  <pageMargins left="0.984251968503937" right="0.3937007874015748" top="0.5905511811023622" bottom="0.5905511811023622" header="0.31496062992125984" footer="0.31496062992125984"/>
  <pageSetup fitToHeight="0" fitToWidth="1" horizontalDpi="600" verticalDpi="600" orientation="portrait" paperSize="8" scale="38" r:id="rId1"/>
  <headerFooter differentFirst="1">
    <oddHeader>&amp;C&amp;P</oddHeader>
  </headerFooter>
  <colBreaks count="1" manualBreakCount="1">
    <brk id="33" max="59" man="1"/>
  </col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O62"/>
  <sheetViews>
    <sheetView zoomScale="55" zoomScaleNormal="55" zoomScaleSheetLayoutView="65" zoomScalePageLayoutView="0" workbookViewId="0" topLeftCell="A1">
      <selection activeCell="AL1" sqref="A1:AL62"/>
    </sheetView>
  </sheetViews>
  <sheetFormatPr defaultColWidth="9.00390625" defaultRowHeight="15.75"/>
  <cols>
    <col min="1" max="1" width="11.625" style="1" customWidth="1"/>
    <col min="2" max="2" width="31.50390625" style="1" customWidth="1"/>
    <col min="3" max="3" width="13.875" style="1" customWidth="1"/>
    <col min="4" max="4" width="18.00390625" style="1" customWidth="1"/>
    <col min="5" max="5" width="6.125" style="1" customWidth="1"/>
    <col min="6" max="10" width="7.625" style="1" customWidth="1"/>
    <col min="11" max="11" width="18.00390625" style="1" customWidth="1"/>
    <col min="12" max="12" width="8.125" style="1" customWidth="1"/>
    <col min="13" max="17" width="7.375" style="1" customWidth="1"/>
    <col min="18" max="18" width="18.00390625" style="1" customWidth="1"/>
    <col min="19" max="24" width="8.25390625" style="1" customWidth="1"/>
    <col min="25" max="25" width="18.00390625" style="1" customWidth="1"/>
    <col min="26" max="26" width="8.125" style="1" customWidth="1"/>
    <col min="27" max="31" width="7.875" style="1" customWidth="1"/>
    <col min="32" max="32" width="13.50390625" style="1" customWidth="1"/>
    <col min="33" max="33" width="11.00390625" style="1" customWidth="1"/>
    <col min="34" max="34" width="7.625" style="1" customWidth="1"/>
    <col min="35" max="38" width="7.375" style="1" customWidth="1"/>
    <col min="39" max="16384" width="9.00390625" style="1" customWidth="1"/>
  </cols>
  <sheetData>
    <row r="1" spans="15:38" ht="18.75">
      <c r="O1" s="2"/>
      <c r="P1" s="2"/>
      <c r="Q1" s="2"/>
      <c r="R1" s="2"/>
      <c r="S1" s="2"/>
      <c r="T1" s="2"/>
      <c r="U1" s="2"/>
      <c r="V1" s="2"/>
      <c r="W1" s="2"/>
      <c r="X1" s="2"/>
      <c r="Y1" s="2"/>
      <c r="Z1" s="2"/>
      <c r="AA1" s="2"/>
      <c r="AB1" s="2"/>
      <c r="AC1" s="2"/>
      <c r="AL1" s="23" t="s">
        <v>330</v>
      </c>
    </row>
    <row r="2" spans="15:38" ht="18.75">
      <c r="O2" s="2"/>
      <c r="P2" s="2"/>
      <c r="Q2" s="2"/>
      <c r="R2" s="2"/>
      <c r="S2" s="2"/>
      <c r="T2" s="2"/>
      <c r="U2" s="2"/>
      <c r="V2" s="2"/>
      <c r="W2" s="2"/>
      <c r="X2" s="2"/>
      <c r="Y2" s="2"/>
      <c r="Z2" s="2"/>
      <c r="AA2" s="2"/>
      <c r="AB2" s="2"/>
      <c r="AC2" s="2"/>
      <c r="AL2" s="13" t="s">
        <v>1</v>
      </c>
    </row>
    <row r="3" spans="15:38" ht="18.75">
      <c r="O3" s="2"/>
      <c r="P3" s="2"/>
      <c r="Q3" s="2"/>
      <c r="R3" s="2"/>
      <c r="S3" s="2"/>
      <c r="T3" s="2"/>
      <c r="U3" s="2"/>
      <c r="V3" s="2"/>
      <c r="W3" s="2"/>
      <c r="X3" s="2"/>
      <c r="Y3" s="2"/>
      <c r="Z3" s="2"/>
      <c r="AA3" s="2"/>
      <c r="AB3" s="2"/>
      <c r="AC3" s="2"/>
      <c r="AL3" s="13" t="s">
        <v>787</v>
      </c>
    </row>
    <row r="4" spans="1:38" ht="18.75">
      <c r="A4" s="389" t="s">
        <v>377</v>
      </c>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row>
    <row r="5" spans="1:38" ht="18.75">
      <c r="A5" s="329" t="s">
        <v>790</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row>
    <row r="6" spans="1:38" ht="15.75">
      <c r="A6" s="9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row>
    <row r="7" spans="1:38" ht="18.75">
      <c r="A7" s="344" t="s">
        <v>668</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row>
    <row r="8" spans="1:38" ht="15.75">
      <c r="A8" s="335" t="s">
        <v>295</v>
      </c>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row>
    <row r="9" spans="1:38" ht="15.75">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row>
    <row r="10" spans="1:38" ht="15.75">
      <c r="A10" s="374" t="s">
        <v>788</v>
      </c>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row>
    <row r="11" spans="1:38" ht="18.75">
      <c r="A11" s="75"/>
      <c r="B11" s="75"/>
      <c r="C11" s="75"/>
      <c r="D11" s="89"/>
      <c r="E11" s="75"/>
      <c r="F11" s="75"/>
      <c r="G11" s="75"/>
      <c r="H11" s="75"/>
      <c r="I11" s="75"/>
      <c r="J11" s="75"/>
      <c r="K11" s="89"/>
      <c r="L11" s="75"/>
      <c r="M11" s="75"/>
      <c r="N11" s="75"/>
      <c r="O11" s="75"/>
      <c r="P11" s="75"/>
      <c r="Q11" s="75"/>
      <c r="R11" s="89"/>
      <c r="S11" s="75"/>
      <c r="T11" s="75"/>
      <c r="U11" s="75"/>
      <c r="V11" s="75"/>
      <c r="W11" s="75"/>
      <c r="X11" s="75"/>
      <c r="Y11" s="89"/>
      <c r="Z11" s="75"/>
      <c r="AA11" s="75"/>
      <c r="AB11" s="75"/>
      <c r="AC11" s="75"/>
      <c r="AD11" s="75"/>
      <c r="AE11" s="75"/>
      <c r="AF11" s="89"/>
      <c r="AG11" s="75"/>
      <c r="AH11" s="75"/>
      <c r="AI11" s="75"/>
      <c r="AJ11" s="75"/>
      <c r="AK11" s="75"/>
      <c r="AL11" s="75"/>
    </row>
    <row r="12" spans="1:38" ht="18.75">
      <c r="A12" s="386" t="s">
        <v>155</v>
      </c>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row>
    <row r="13" spans="1:38" ht="15.75" customHeight="1">
      <c r="A13" s="387" t="s">
        <v>156</v>
      </c>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row>
    <row r="14" spans="1:38" ht="15.7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row>
    <row r="15" spans="1:38" ht="19.5" customHeight="1">
      <c r="A15" s="375" t="s">
        <v>164</v>
      </c>
      <c r="B15" s="384" t="s">
        <v>31</v>
      </c>
      <c r="C15" s="384" t="s">
        <v>4</v>
      </c>
      <c r="D15" s="367" t="s">
        <v>789</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row>
    <row r="16" spans="1:38" ht="43.5" customHeight="1">
      <c r="A16" s="376"/>
      <c r="B16" s="384"/>
      <c r="C16" s="384"/>
      <c r="D16" s="367" t="s">
        <v>7</v>
      </c>
      <c r="E16" s="367"/>
      <c r="F16" s="367"/>
      <c r="G16" s="367"/>
      <c r="H16" s="367"/>
      <c r="I16" s="367"/>
      <c r="J16" s="367"/>
      <c r="K16" s="367" t="s">
        <v>8</v>
      </c>
      <c r="L16" s="367"/>
      <c r="M16" s="367"/>
      <c r="N16" s="367"/>
      <c r="O16" s="367"/>
      <c r="P16" s="367"/>
      <c r="Q16" s="367"/>
      <c r="R16" s="367" t="s">
        <v>9</v>
      </c>
      <c r="S16" s="367"/>
      <c r="T16" s="367"/>
      <c r="U16" s="367"/>
      <c r="V16" s="367"/>
      <c r="W16" s="367"/>
      <c r="X16" s="367"/>
      <c r="Y16" s="367" t="s">
        <v>10</v>
      </c>
      <c r="Z16" s="367"/>
      <c r="AA16" s="367"/>
      <c r="AB16" s="367"/>
      <c r="AC16" s="367"/>
      <c r="AD16" s="367"/>
      <c r="AE16" s="367"/>
      <c r="AF16" s="384" t="s">
        <v>817</v>
      </c>
      <c r="AG16" s="384"/>
      <c r="AH16" s="384"/>
      <c r="AI16" s="384"/>
      <c r="AJ16" s="384"/>
      <c r="AK16" s="384"/>
      <c r="AL16" s="384"/>
    </row>
    <row r="17" spans="1:38" ht="43.5" customHeight="1">
      <c r="A17" s="376"/>
      <c r="B17" s="384"/>
      <c r="C17" s="384"/>
      <c r="D17" s="105" t="s">
        <v>59</v>
      </c>
      <c r="E17" s="367" t="s">
        <v>58</v>
      </c>
      <c r="F17" s="367"/>
      <c r="G17" s="367"/>
      <c r="H17" s="367"/>
      <c r="I17" s="367"/>
      <c r="J17" s="367"/>
      <c r="K17" s="105" t="s">
        <v>59</v>
      </c>
      <c r="L17" s="384" t="s">
        <v>58</v>
      </c>
      <c r="M17" s="384"/>
      <c r="N17" s="384"/>
      <c r="O17" s="384"/>
      <c r="P17" s="384"/>
      <c r="Q17" s="384"/>
      <c r="R17" s="105" t="s">
        <v>59</v>
      </c>
      <c r="S17" s="384" t="s">
        <v>58</v>
      </c>
      <c r="T17" s="384"/>
      <c r="U17" s="384"/>
      <c r="V17" s="384"/>
      <c r="W17" s="384"/>
      <c r="X17" s="384"/>
      <c r="Y17" s="105" t="s">
        <v>59</v>
      </c>
      <c r="Z17" s="384" t="s">
        <v>58</v>
      </c>
      <c r="AA17" s="384"/>
      <c r="AB17" s="384"/>
      <c r="AC17" s="384"/>
      <c r="AD17" s="384"/>
      <c r="AE17" s="384"/>
      <c r="AF17" s="105" t="s">
        <v>59</v>
      </c>
      <c r="AG17" s="384" t="s">
        <v>58</v>
      </c>
      <c r="AH17" s="384"/>
      <c r="AI17" s="384"/>
      <c r="AJ17" s="384"/>
      <c r="AK17" s="384"/>
      <c r="AL17" s="384"/>
    </row>
    <row r="18" spans="1:38" ht="87.75" customHeight="1">
      <c r="A18" s="377"/>
      <c r="B18" s="384"/>
      <c r="C18" s="384"/>
      <c r="D18" s="79" t="s">
        <v>24</v>
      </c>
      <c r="E18" s="79" t="s">
        <v>24</v>
      </c>
      <c r="F18" s="74" t="s">
        <v>5</v>
      </c>
      <c r="G18" s="74" t="s">
        <v>6</v>
      </c>
      <c r="H18" s="74" t="s">
        <v>251</v>
      </c>
      <c r="I18" s="74" t="s">
        <v>2</v>
      </c>
      <c r="J18" s="74" t="s">
        <v>147</v>
      </c>
      <c r="K18" s="79" t="s">
        <v>24</v>
      </c>
      <c r="L18" s="79" t="s">
        <v>24</v>
      </c>
      <c r="M18" s="74" t="s">
        <v>5</v>
      </c>
      <c r="N18" s="74" t="s">
        <v>6</v>
      </c>
      <c r="O18" s="74" t="s">
        <v>251</v>
      </c>
      <c r="P18" s="74" t="s">
        <v>2</v>
      </c>
      <c r="Q18" s="74" t="s">
        <v>147</v>
      </c>
      <c r="R18" s="79" t="s">
        <v>24</v>
      </c>
      <c r="S18" s="79" t="s">
        <v>24</v>
      </c>
      <c r="T18" s="74" t="s">
        <v>5</v>
      </c>
      <c r="U18" s="74" t="s">
        <v>6</v>
      </c>
      <c r="V18" s="74" t="s">
        <v>251</v>
      </c>
      <c r="W18" s="74" t="s">
        <v>2</v>
      </c>
      <c r="X18" s="74" t="s">
        <v>147</v>
      </c>
      <c r="Y18" s="79" t="s">
        <v>24</v>
      </c>
      <c r="Z18" s="79" t="s">
        <v>24</v>
      </c>
      <c r="AA18" s="74" t="s">
        <v>5</v>
      </c>
      <c r="AB18" s="74" t="s">
        <v>6</v>
      </c>
      <c r="AC18" s="74" t="s">
        <v>251</v>
      </c>
      <c r="AD18" s="74" t="s">
        <v>2</v>
      </c>
      <c r="AE18" s="74" t="s">
        <v>147</v>
      </c>
      <c r="AF18" s="79" t="s">
        <v>24</v>
      </c>
      <c r="AG18" s="79" t="s">
        <v>24</v>
      </c>
      <c r="AH18" s="74" t="s">
        <v>5</v>
      </c>
      <c r="AI18" s="74" t="s">
        <v>6</v>
      </c>
      <c r="AJ18" s="74" t="s">
        <v>251</v>
      </c>
      <c r="AK18" s="74" t="s">
        <v>2</v>
      </c>
      <c r="AL18" s="74" t="s">
        <v>147</v>
      </c>
    </row>
    <row r="19" spans="1:38" ht="15.75">
      <c r="A19" s="127">
        <v>1</v>
      </c>
      <c r="B19" s="127">
        <v>2</v>
      </c>
      <c r="C19" s="127">
        <v>3</v>
      </c>
      <c r="D19" s="126" t="s">
        <v>110</v>
      </c>
      <c r="E19" s="126" t="s">
        <v>111</v>
      </c>
      <c r="F19" s="126" t="s">
        <v>112</v>
      </c>
      <c r="G19" s="126" t="s">
        <v>113</v>
      </c>
      <c r="H19" s="126" t="s">
        <v>114</v>
      </c>
      <c r="I19" s="126" t="s">
        <v>115</v>
      </c>
      <c r="J19" s="126" t="s">
        <v>172</v>
      </c>
      <c r="K19" s="126" t="s">
        <v>173</v>
      </c>
      <c r="L19" s="126" t="s">
        <v>174</v>
      </c>
      <c r="M19" s="126" t="s">
        <v>175</v>
      </c>
      <c r="N19" s="126" t="s">
        <v>176</v>
      </c>
      <c r="O19" s="126" t="s">
        <v>177</v>
      </c>
      <c r="P19" s="126" t="s">
        <v>178</v>
      </c>
      <c r="Q19" s="126" t="s">
        <v>179</v>
      </c>
      <c r="R19" s="126" t="s">
        <v>182</v>
      </c>
      <c r="S19" s="126" t="s">
        <v>183</v>
      </c>
      <c r="T19" s="126" t="s">
        <v>184</v>
      </c>
      <c r="U19" s="126" t="s">
        <v>185</v>
      </c>
      <c r="V19" s="126" t="s">
        <v>186</v>
      </c>
      <c r="W19" s="126" t="s">
        <v>187</v>
      </c>
      <c r="X19" s="126" t="s">
        <v>325</v>
      </c>
      <c r="Y19" s="126" t="s">
        <v>188</v>
      </c>
      <c r="Z19" s="126" t="s">
        <v>189</v>
      </c>
      <c r="AA19" s="126" t="s">
        <v>190</v>
      </c>
      <c r="AB19" s="126" t="s">
        <v>191</v>
      </c>
      <c r="AC19" s="126" t="s">
        <v>192</v>
      </c>
      <c r="AD19" s="126" t="s">
        <v>193</v>
      </c>
      <c r="AE19" s="126" t="s">
        <v>326</v>
      </c>
      <c r="AF19" s="126" t="s">
        <v>103</v>
      </c>
      <c r="AG19" s="126" t="s">
        <v>106</v>
      </c>
      <c r="AH19" s="126" t="s">
        <v>119</v>
      </c>
      <c r="AI19" s="126" t="s">
        <v>122</v>
      </c>
      <c r="AJ19" s="126" t="s">
        <v>125</v>
      </c>
      <c r="AK19" s="126" t="s">
        <v>126</v>
      </c>
      <c r="AL19" s="126" t="s">
        <v>127</v>
      </c>
    </row>
    <row r="20" spans="1:41" ht="15.75">
      <c r="A20" s="155"/>
      <c r="B20" s="154" t="s">
        <v>672</v>
      </c>
      <c r="C20" s="195"/>
      <c r="D20" s="195"/>
      <c r="E20" s="195">
        <f aca="true" t="shared" si="0" ref="E20:J20">E21+E22</f>
        <v>0</v>
      </c>
      <c r="F20" s="195">
        <f t="shared" si="0"/>
        <v>0</v>
      </c>
      <c r="G20" s="195">
        <f t="shared" si="0"/>
        <v>0</v>
      </c>
      <c r="H20" s="195">
        <f t="shared" si="0"/>
        <v>0</v>
      </c>
      <c r="I20" s="195">
        <f t="shared" si="0"/>
        <v>0</v>
      </c>
      <c r="J20" s="195">
        <f t="shared" si="0"/>
        <v>0</v>
      </c>
      <c r="K20" s="195"/>
      <c r="L20" s="195">
        <f aca="true" t="shared" si="1" ref="L20:Q20">L21+L22</f>
        <v>12.832203389830507</v>
      </c>
      <c r="M20" s="195">
        <f t="shared" si="1"/>
        <v>1.4300000000000002</v>
      </c>
      <c r="N20" s="195">
        <f t="shared" si="1"/>
        <v>0</v>
      </c>
      <c r="O20" s="195">
        <f t="shared" si="1"/>
        <v>0.7</v>
      </c>
      <c r="P20" s="195">
        <f t="shared" si="1"/>
        <v>0</v>
      </c>
      <c r="Q20" s="195">
        <f t="shared" si="1"/>
        <v>0</v>
      </c>
      <c r="R20" s="195"/>
      <c r="S20" s="195">
        <f aca="true" t="shared" si="2" ref="S20:X20">S21+S22</f>
        <v>4.1245762711864415</v>
      </c>
      <c r="T20" s="195">
        <f t="shared" si="2"/>
        <v>1.05</v>
      </c>
      <c r="U20" s="195">
        <f t="shared" si="2"/>
        <v>0</v>
      </c>
      <c r="V20" s="195">
        <f t="shared" si="2"/>
        <v>0.549</v>
      </c>
      <c r="W20" s="195">
        <f t="shared" si="2"/>
        <v>0</v>
      </c>
      <c r="X20" s="195">
        <f t="shared" si="2"/>
        <v>0</v>
      </c>
      <c r="Y20" s="195"/>
      <c r="Z20" s="195">
        <f aca="true" t="shared" si="3" ref="Z20:AE20">Z21+Z22</f>
        <v>12.034745762711864</v>
      </c>
      <c r="AA20" s="195">
        <f t="shared" si="3"/>
        <v>0</v>
      </c>
      <c r="AB20" s="195">
        <f t="shared" si="3"/>
        <v>0</v>
      </c>
      <c r="AC20" s="195">
        <f t="shared" si="3"/>
        <v>0</v>
      </c>
      <c r="AD20" s="195">
        <f t="shared" si="3"/>
        <v>0</v>
      </c>
      <c r="AE20" s="195">
        <f t="shared" si="3"/>
        <v>0</v>
      </c>
      <c r="AF20" s="195"/>
      <c r="AG20" s="195">
        <f aca="true" t="shared" si="4" ref="AG20:AL20">AG21+AG22</f>
        <v>28.991525423728817</v>
      </c>
      <c r="AH20" s="229">
        <f>AH23+AH53</f>
        <v>2.4800000000000004</v>
      </c>
      <c r="AI20" s="195">
        <f t="shared" si="4"/>
        <v>0</v>
      </c>
      <c r="AJ20" s="195">
        <f t="shared" si="4"/>
        <v>1.249</v>
      </c>
      <c r="AK20" s="195">
        <f t="shared" si="4"/>
        <v>0</v>
      </c>
      <c r="AL20" s="195">
        <f t="shared" si="4"/>
        <v>0</v>
      </c>
      <c r="AN20" s="257">
        <f>Z20+S20+L20+E20</f>
        <v>28.991525423728813</v>
      </c>
      <c r="AO20" s="257">
        <f>AG20-AN20</f>
        <v>0</v>
      </c>
    </row>
    <row r="21" spans="1:38" ht="31.5">
      <c r="A21" s="155"/>
      <c r="B21" s="156" t="s">
        <v>673</v>
      </c>
      <c r="C21" s="196"/>
      <c r="D21" s="196"/>
      <c r="E21" s="195">
        <f aca="true" t="shared" si="5" ref="E21:J21">E29+E34+E38+E48</f>
        <v>0</v>
      </c>
      <c r="F21" s="195">
        <f t="shared" si="5"/>
        <v>0</v>
      </c>
      <c r="G21" s="195">
        <f t="shared" si="5"/>
        <v>0</v>
      </c>
      <c r="H21" s="195">
        <f t="shared" si="5"/>
        <v>0</v>
      </c>
      <c r="I21" s="195">
        <f t="shared" si="5"/>
        <v>0</v>
      </c>
      <c r="J21" s="195">
        <f t="shared" si="5"/>
        <v>0</v>
      </c>
      <c r="K21" s="196"/>
      <c r="L21" s="195">
        <f aca="true" t="shared" si="6" ref="L21:Q21">L29+L34+L38+L48</f>
        <v>5.344067796610169</v>
      </c>
      <c r="M21" s="195">
        <f t="shared" si="6"/>
        <v>0.8</v>
      </c>
      <c r="N21" s="195">
        <f t="shared" si="6"/>
        <v>0</v>
      </c>
      <c r="O21" s="195">
        <f t="shared" si="6"/>
        <v>0</v>
      </c>
      <c r="P21" s="195">
        <f t="shared" si="6"/>
        <v>0</v>
      </c>
      <c r="Q21" s="195">
        <f t="shared" si="6"/>
        <v>0</v>
      </c>
      <c r="R21" s="196"/>
      <c r="S21" s="195">
        <f aca="true" t="shared" si="7" ref="S21:X21">S29+S34+S38+S48</f>
        <v>3.0618644067796614</v>
      </c>
      <c r="T21" s="195">
        <f t="shared" si="7"/>
        <v>0.25</v>
      </c>
      <c r="U21" s="195">
        <f t="shared" si="7"/>
        <v>0</v>
      </c>
      <c r="V21" s="195">
        <f t="shared" si="7"/>
        <v>0.549</v>
      </c>
      <c r="W21" s="195">
        <f t="shared" si="7"/>
        <v>0</v>
      </c>
      <c r="X21" s="195">
        <f t="shared" si="7"/>
        <v>0</v>
      </c>
      <c r="Y21" s="196"/>
      <c r="Z21" s="195">
        <f aca="true" t="shared" si="8" ref="Z21:AE21">Z29+Z34+Z38+Z48</f>
        <v>6.046610169491526</v>
      </c>
      <c r="AA21" s="195">
        <f t="shared" si="8"/>
        <v>0</v>
      </c>
      <c r="AB21" s="195">
        <f t="shared" si="8"/>
        <v>0</v>
      </c>
      <c r="AC21" s="195">
        <f t="shared" si="8"/>
        <v>0</v>
      </c>
      <c r="AD21" s="195">
        <f t="shared" si="8"/>
        <v>0</v>
      </c>
      <c r="AE21" s="195">
        <f t="shared" si="8"/>
        <v>0</v>
      </c>
      <c r="AF21" s="196"/>
      <c r="AG21" s="195">
        <f aca="true" t="shared" si="9" ref="AG21:AL21">AG29+AG34+AG38+AG48</f>
        <v>14.452542372881357</v>
      </c>
      <c r="AH21" s="195">
        <f t="shared" si="9"/>
        <v>1.05</v>
      </c>
      <c r="AI21" s="195">
        <f t="shared" si="9"/>
        <v>0</v>
      </c>
      <c r="AJ21" s="195">
        <f t="shared" si="9"/>
        <v>0.549</v>
      </c>
      <c r="AK21" s="195">
        <f t="shared" si="9"/>
        <v>0</v>
      </c>
      <c r="AL21" s="195">
        <f t="shared" si="9"/>
        <v>0</v>
      </c>
    </row>
    <row r="22" spans="1:40" ht="31.5">
      <c r="A22" s="155"/>
      <c r="B22" s="156" t="s">
        <v>674</v>
      </c>
      <c r="C22" s="196"/>
      <c r="D22" s="196"/>
      <c r="E22" s="195">
        <f aca="true" t="shared" si="10" ref="E22:J22">E41+E51+E59</f>
        <v>0</v>
      </c>
      <c r="F22" s="195">
        <f t="shared" si="10"/>
        <v>0</v>
      </c>
      <c r="G22" s="195">
        <f t="shared" si="10"/>
        <v>0</v>
      </c>
      <c r="H22" s="195">
        <f t="shared" si="10"/>
        <v>0</v>
      </c>
      <c r="I22" s="195">
        <f t="shared" si="10"/>
        <v>0</v>
      </c>
      <c r="J22" s="195">
        <f t="shared" si="10"/>
        <v>0</v>
      </c>
      <c r="K22" s="196"/>
      <c r="L22" s="195">
        <f aca="true" t="shared" si="11" ref="L22:Q22">L41+L51+L59</f>
        <v>7.488135593220339</v>
      </c>
      <c r="M22" s="195">
        <f t="shared" si="11"/>
        <v>0.63</v>
      </c>
      <c r="N22" s="195">
        <f t="shared" si="11"/>
        <v>0</v>
      </c>
      <c r="O22" s="195">
        <f t="shared" si="11"/>
        <v>0.7</v>
      </c>
      <c r="P22" s="195">
        <f t="shared" si="11"/>
        <v>0</v>
      </c>
      <c r="Q22" s="195">
        <f t="shared" si="11"/>
        <v>0</v>
      </c>
      <c r="R22" s="196"/>
      <c r="S22" s="195">
        <f aca="true" t="shared" si="12" ref="S22:X22">S41+S51+S59</f>
        <v>1.0627118644067797</v>
      </c>
      <c r="T22" s="195">
        <f t="shared" si="12"/>
        <v>0.8</v>
      </c>
      <c r="U22" s="195">
        <f t="shared" si="12"/>
        <v>0</v>
      </c>
      <c r="V22" s="195">
        <f t="shared" si="12"/>
        <v>0</v>
      </c>
      <c r="W22" s="195">
        <f t="shared" si="12"/>
        <v>0</v>
      </c>
      <c r="X22" s="195">
        <f t="shared" si="12"/>
        <v>0</v>
      </c>
      <c r="Y22" s="196"/>
      <c r="Z22" s="195">
        <f aca="true" t="shared" si="13" ref="Z22:AE22">Z41+Z51+Z59</f>
        <v>5.988135593220339</v>
      </c>
      <c r="AA22" s="195">
        <f t="shared" si="13"/>
        <v>0</v>
      </c>
      <c r="AB22" s="195">
        <f t="shared" si="13"/>
        <v>0</v>
      </c>
      <c r="AC22" s="195">
        <f t="shared" si="13"/>
        <v>0</v>
      </c>
      <c r="AD22" s="195">
        <f t="shared" si="13"/>
        <v>0</v>
      </c>
      <c r="AE22" s="195">
        <f t="shared" si="13"/>
        <v>0</v>
      </c>
      <c r="AF22" s="196"/>
      <c r="AG22" s="195">
        <f>AG41+AG51+AG59</f>
        <v>14.538983050847458</v>
      </c>
      <c r="AH22" s="195">
        <f>AH41+AH54</f>
        <v>1.4300000000000002</v>
      </c>
      <c r="AI22" s="195">
        <f>AI41+AI54</f>
        <v>0</v>
      </c>
      <c r="AJ22" s="195">
        <f>AJ41+AJ54</f>
        <v>0.7</v>
      </c>
      <c r="AK22" s="195">
        <f>AK41+AK54</f>
        <v>0</v>
      </c>
      <c r="AL22" s="195">
        <f>AL41+AL54</f>
        <v>0</v>
      </c>
      <c r="AN22" s="257"/>
    </row>
    <row r="23" spans="1:38" ht="31.5">
      <c r="A23" s="170">
        <v>1</v>
      </c>
      <c r="B23" s="157" t="s">
        <v>675</v>
      </c>
      <c r="C23" s="197"/>
      <c r="D23" s="197"/>
      <c r="E23" s="197">
        <f aca="true" t="shared" si="14" ref="E23:J23">E24+E46</f>
        <v>0</v>
      </c>
      <c r="F23" s="197">
        <f t="shared" si="14"/>
        <v>0</v>
      </c>
      <c r="G23" s="197">
        <f t="shared" si="14"/>
        <v>0</v>
      </c>
      <c r="H23" s="197">
        <f t="shared" si="14"/>
        <v>0</v>
      </c>
      <c r="I23" s="197">
        <f t="shared" si="14"/>
        <v>0</v>
      </c>
      <c r="J23" s="197">
        <f t="shared" si="14"/>
        <v>0</v>
      </c>
      <c r="K23" s="197"/>
      <c r="L23" s="197">
        <f aca="true" t="shared" si="15" ref="L23:Q23">L24+L46</f>
        <v>6.109322033898305</v>
      </c>
      <c r="M23" s="197">
        <f t="shared" si="15"/>
        <v>1.4300000000000002</v>
      </c>
      <c r="N23" s="197">
        <f t="shared" si="15"/>
        <v>0</v>
      </c>
      <c r="O23" s="197">
        <f t="shared" si="15"/>
        <v>0</v>
      </c>
      <c r="P23" s="197">
        <f t="shared" si="15"/>
        <v>0</v>
      </c>
      <c r="Q23" s="197">
        <f t="shared" si="15"/>
        <v>0</v>
      </c>
      <c r="R23" s="197"/>
      <c r="S23" s="197">
        <f aca="true" t="shared" si="16" ref="S23:X23">S24+S46</f>
        <v>4.124576271186441</v>
      </c>
      <c r="T23" s="197">
        <f t="shared" si="16"/>
        <v>1.05</v>
      </c>
      <c r="U23" s="197">
        <f t="shared" si="16"/>
        <v>0</v>
      </c>
      <c r="V23" s="197">
        <f t="shared" si="16"/>
        <v>0.549</v>
      </c>
      <c r="W23" s="197">
        <f t="shared" si="16"/>
        <v>0</v>
      </c>
      <c r="X23" s="197">
        <f t="shared" si="16"/>
        <v>0</v>
      </c>
      <c r="Y23" s="197"/>
      <c r="Z23" s="197">
        <f aca="true" t="shared" si="17" ref="Z23:AE23">Z24+Z46</f>
        <v>12.034745762711864</v>
      </c>
      <c r="AA23" s="197">
        <f t="shared" si="17"/>
        <v>0</v>
      </c>
      <c r="AB23" s="197">
        <f t="shared" si="17"/>
        <v>0</v>
      </c>
      <c r="AC23" s="197">
        <f t="shared" si="17"/>
        <v>0</v>
      </c>
      <c r="AD23" s="197">
        <f t="shared" si="17"/>
        <v>0</v>
      </c>
      <c r="AE23" s="197">
        <f t="shared" si="17"/>
        <v>0</v>
      </c>
      <c r="AF23" s="197"/>
      <c r="AG23" s="197">
        <f aca="true" t="shared" si="18" ref="AG23:AL23">AG24+AG46</f>
        <v>22.26864406779661</v>
      </c>
      <c r="AH23" s="230">
        <f>AH24</f>
        <v>2.4800000000000004</v>
      </c>
      <c r="AI23" s="197">
        <f t="shared" si="18"/>
        <v>0</v>
      </c>
      <c r="AJ23" s="197">
        <f t="shared" si="18"/>
        <v>0.549</v>
      </c>
      <c r="AK23" s="197">
        <f t="shared" si="18"/>
        <v>0</v>
      </c>
      <c r="AL23" s="197">
        <f t="shared" si="18"/>
        <v>0</v>
      </c>
    </row>
    <row r="24" spans="1:38" ht="47.25">
      <c r="A24" s="171" t="s">
        <v>531</v>
      </c>
      <c r="B24" s="157" t="s">
        <v>676</v>
      </c>
      <c r="C24" s="197"/>
      <c r="D24" s="197"/>
      <c r="E24" s="197">
        <f aca="true" t="shared" si="19" ref="E24:J24">E25</f>
        <v>0</v>
      </c>
      <c r="F24" s="197">
        <f t="shared" si="19"/>
        <v>0</v>
      </c>
      <c r="G24" s="197">
        <f t="shared" si="19"/>
        <v>0</v>
      </c>
      <c r="H24" s="197">
        <f t="shared" si="19"/>
        <v>0</v>
      </c>
      <c r="I24" s="197">
        <f t="shared" si="19"/>
        <v>0</v>
      </c>
      <c r="J24" s="197">
        <f t="shared" si="19"/>
        <v>0</v>
      </c>
      <c r="K24" s="197"/>
      <c r="L24" s="197">
        <f aca="true" t="shared" si="20" ref="L24:Q24">L25</f>
        <v>6.109322033898305</v>
      </c>
      <c r="M24" s="197">
        <f t="shared" si="20"/>
        <v>1.4300000000000002</v>
      </c>
      <c r="N24" s="197">
        <f t="shared" si="20"/>
        <v>0</v>
      </c>
      <c r="O24" s="197">
        <f t="shared" si="20"/>
        <v>0</v>
      </c>
      <c r="P24" s="197">
        <f t="shared" si="20"/>
        <v>0</v>
      </c>
      <c r="Q24" s="197">
        <f t="shared" si="20"/>
        <v>0</v>
      </c>
      <c r="R24" s="197"/>
      <c r="S24" s="197">
        <f aca="true" t="shared" si="21" ref="S24:X24">S25</f>
        <v>2.48135593220339</v>
      </c>
      <c r="T24" s="197">
        <f t="shared" si="21"/>
        <v>1.05</v>
      </c>
      <c r="U24" s="197">
        <f t="shared" si="21"/>
        <v>0</v>
      </c>
      <c r="V24" s="197">
        <f t="shared" si="21"/>
        <v>0.549</v>
      </c>
      <c r="W24" s="197">
        <f t="shared" si="21"/>
        <v>0</v>
      </c>
      <c r="X24" s="197">
        <f t="shared" si="21"/>
        <v>0</v>
      </c>
      <c r="Y24" s="197"/>
      <c r="Z24" s="197">
        <f aca="true" t="shared" si="22" ref="Z24:AE24">Z25</f>
        <v>2.136440677966102</v>
      </c>
      <c r="AA24" s="197">
        <f t="shared" si="22"/>
        <v>0</v>
      </c>
      <c r="AB24" s="197">
        <f t="shared" si="22"/>
        <v>0</v>
      </c>
      <c r="AC24" s="197">
        <f t="shared" si="22"/>
        <v>0</v>
      </c>
      <c r="AD24" s="197">
        <f t="shared" si="22"/>
        <v>0</v>
      </c>
      <c r="AE24" s="197">
        <f t="shared" si="22"/>
        <v>0</v>
      </c>
      <c r="AF24" s="197"/>
      <c r="AG24" s="197">
        <f aca="true" t="shared" si="23" ref="AG24:AL24">AG25</f>
        <v>10.727118644067797</v>
      </c>
      <c r="AH24" s="230">
        <f>AH25</f>
        <v>2.4800000000000004</v>
      </c>
      <c r="AI24" s="197">
        <f t="shared" si="23"/>
        <v>0</v>
      </c>
      <c r="AJ24" s="197">
        <f t="shared" si="23"/>
        <v>0.549</v>
      </c>
      <c r="AK24" s="197">
        <f t="shared" si="23"/>
        <v>0</v>
      </c>
      <c r="AL24" s="197">
        <f t="shared" si="23"/>
        <v>0</v>
      </c>
    </row>
    <row r="25" spans="1:38" ht="15.75">
      <c r="A25" s="171" t="s">
        <v>533</v>
      </c>
      <c r="B25" s="158" t="s">
        <v>677</v>
      </c>
      <c r="C25" s="197"/>
      <c r="D25" s="197"/>
      <c r="E25" s="197">
        <f aca="true" t="shared" si="24" ref="E25:J25">E26+E36</f>
        <v>0</v>
      </c>
      <c r="F25" s="197">
        <f t="shared" si="24"/>
        <v>0</v>
      </c>
      <c r="G25" s="197">
        <f t="shared" si="24"/>
        <v>0</v>
      </c>
      <c r="H25" s="197">
        <f t="shared" si="24"/>
        <v>0</v>
      </c>
      <c r="I25" s="197">
        <f t="shared" si="24"/>
        <v>0</v>
      </c>
      <c r="J25" s="197">
        <f t="shared" si="24"/>
        <v>0</v>
      </c>
      <c r="K25" s="197"/>
      <c r="L25" s="197">
        <f aca="true" t="shared" si="25" ref="L25:Q25">L26+L36</f>
        <v>6.109322033898305</v>
      </c>
      <c r="M25" s="197">
        <f t="shared" si="25"/>
        <v>1.4300000000000002</v>
      </c>
      <c r="N25" s="197">
        <f t="shared" si="25"/>
        <v>0</v>
      </c>
      <c r="O25" s="197">
        <f t="shared" si="25"/>
        <v>0</v>
      </c>
      <c r="P25" s="197">
        <f t="shared" si="25"/>
        <v>0</v>
      </c>
      <c r="Q25" s="197">
        <f t="shared" si="25"/>
        <v>0</v>
      </c>
      <c r="R25" s="197"/>
      <c r="S25" s="197">
        <f aca="true" t="shared" si="26" ref="S25:X25">S26+S36</f>
        <v>2.48135593220339</v>
      </c>
      <c r="T25" s="197">
        <f t="shared" si="26"/>
        <v>1.05</v>
      </c>
      <c r="U25" s="197">
        <f t="shared" si="26"/>
        <v>0</v>
      </c>
      <c r="V25" s="197">
        <f t="shared" si="26"/>
        <v>0.549</v>
      </c>
      <c r="W25" s="197">
        <f t="shared" si="26"/>
        <v>0</v>
      </c>
      <c r="X25" s="197">
        <f t="shared" si="26"/>
        <v>0</v>
      </c>
      <c r="Y25" s="197"/>
      <c r="Z25" s="197">
        <f aca="true" t="shared" si="27" ref="Z25:AE25">Z26+Z36</f>
        <v>2.136440677966102</v>
      </c>
      <c r="AA25" s="197">
        <f t="shared" si="27"/>
        <v>0</v>
      </c>
      <c r="AB25" s="197">
        <f t="shared" si="27"/>
        <v>0</v>
      </c>
      <c r="AC25" s="197">
        <f t="shared" si="27"/>
        <v>0</v>
      </c>
      <c r="AD25" s="197">
        <f t="shared" si="27"/>
        <v>0</v>
      </c>
      <c r="AE25" s="197">
        <f t="shared" si="27"/>
        <v>0</v>
      </c>
      <c r="AF25" s="197"/>
      <c r="AG25" s="197">
        <f aca="true" t="shared" si="28" ref="AG25:AL25">AG26+AG36</f>
        <v>10.727118644067797</v>
      </c>
      <c r="AH25" s="230">
        <f>AH26+AH36</f>
        <v>2.4800000000000004</v>
      </c>
      <c r="AI25" s="197">
        <f t="shared" si="28"/>
        <v>0</v>
      </c>
      <c r="AJ25" s="197">
        <f t="shared" si="28"/>
        <v>0.549</v>
      </c>
      <c r="AK25" s="197">
        <f t="shared" si="28"/>
        <v>0</v>
      </c>
      <c r="AL25" s="197">
        <f t="shared" si="28"/>
        <v>0</v>
      </c>
    </row>
    <row r="26" spans="1:38" ht="15.75">
      <c r="A26" s="171" t="s">
        <v>561</v>
      </c>
      <c r="B26" s="158" t="s">
        <v>678</v>
      </c>
      <c r="C26" s="197"/>
      <c r="D26" s="197"/>
      <c r="E26" s="197">
        <f aca="true" t="shared" si="29" ref="E26:J26">E27</f>
        <v>0</v>
      </c>
      <c r="F26" s="197">
        <f t="shared" si="29"/>
        <v>0</v>
      </c>
      <c r="G26" s="197">
        <f t="shared" si="29"/>
        <v>0</v>
      </c>
      <c r="H26" s="197">
        <f t="shared" si="29"/>
        <v>0</v>
      </c>
      <c r="I26" s="197">
        <f t="shared" si="29"/>
        <v>0</v>
      </c>
      <c r="J26" s="197">
        <f t="shared" si="29"/>
        <v>0</v>
      </c>
      <c r="K26" s="197"/>
      <c r="L26" s="197">
        <f aca="true" t="shared" si="30" ref="L26:Q26">L27</f>
        <v>4.28135593220339</v>
      </c>
      <c r="M26" s="197">
        <f t="shared" si="30"/>
        <v>0</v>
      </c>
      <c r="N26" s="197">
        <f t="shared" si="30"/>
        <v>0</v>
      </c>
      <c r="O26" s="197">
        <f t="shared" si="30"/>
        <v>0</v>
      </c>
      <c r="P26" s="197">
        <f t="shared" si="30"/>
        <v>0</v>
      </c>
      <c r="Q26" s="197">
        <f t="shared" si="30"/>
        <v>0</v>
      </c>
      <c r="R26" s="197"/>
      <c r="S26" s="197">
        <f aca="true" t="shared" si="31" ref="S26:X26">S27</f>
        <v>0.8677966101694916</v>
      </c>
      <c r="T26" s="197">
        <f t="shared" si="31"/>
        <v>0</v>
      </c>
      <c r="U26" s="197">
        <f t="shared" si="31"/>
        <v>0</v>
      </c>
      <c r="V26" s="197">
        <f t="shared" si="31"/>
        <v>0.549</v>
      </c>
      <c r="W26" s="197">
        <f t="shared" si="31"/>
        <v>0</v>
      </c>
      <c r="X26" s="197">
        <f t="shared" si="31"/>
        <v>0</v>
      </c>
      <c r="Y26" s="197"/>
      <c r="Z26" s="197">
        <f aca="true" t="shared" si="32" ref="Z26:AE26">Z27</f>
        <v>0</v>
      </c>
      <c r="AA26" s="197">
        <f t="shared" si="32"/>
        <v>0</v>
      </c>
      <c r="AB26" s="197">
        <f t="shared" si="32"/>
        <v>0</v>
      </c>
      <c r="AC26" s="197">
        <f t="shared" si="32"/>
        <v>0</v>
      </c>
      <c r="AD26" s="197">
        <f t="shared" si="32"/>
        <v>0</v>
      </c>
      <c r="AE26" s="197">
        <f t="shared" si="32"/>
        <v>0</v>
      </c>
      <c r="AF26" s="197"/>
      <c r="AG26" s="197">
        <f aca="true" t="shared" si="33" ref="AG26:AL26">AG27</f>
        <v>5.149152542372882</v>
      </c>
      <c r="AH26" s="230">
        <f>AH27</f>
        <v>0</v>
      </c>
      <c r="AI26" s="197">
        <f t="shared" si="33"/>
        <v>0</v>
      </c>
      <c r="AJ26" s="197">
        <f t="shared" si="33"/>
        <v>0.549</v>
      </c>
      <c r="AK26" s="197">
        <f t="shared" si="33"/>
        <v>0</v>
      </c>
      <c r="AL26" s="197">
        <f t="shared" si="33"/>
        <v>0</v>
      </c>
    </row>
    <row r="27" spans="1:38" ht="15.75">
      <c r="A27" s="171" t="s">
        <v>694</v>
      </c>
      <c r="B27" s="158" t="s">
        <v>695</v>
      </c>
      <c r="C27" s="197"/>
      <c r="D27" s="197"/>
      <c r="E27" s="197">
        <f aca="true" t="shared" si="34" ref="E27:J27">E28+E33</f>
        <v>0</v>
      </c>
      <c r="F27" s="197">
        <f t="shared" si="34"/>
        <v>0</v>
      </c>
      <c r="G27" s="197">
        <f t="shared" si="34"/>
        <v>0</v>
      </c>
      <c r="H27" s="197">
        <f t="shared" si="34"/>
        <v>0</v>
      </c>
      <c r="I27" s="197">
        <f t="shared" si="34"/>
        <v>0</v>
      </c>
      <c r="J27" s="197">
        <f t="shared" si="34"/>
        <v>0</v>
      </c>
      <c r="K27" s="197"/>
      <c r="L27" s="197">
        <f aca="true" t="shared" si="35" ref="L27:Q27">L28+L33</f>
        <v>4.28135593220339</v>
      </c>
      <c r="M27" s="197">
        <f t="shared" si="35"/>
        <v>0</v>
      </c>
      <c r="N27" s="197">
        <f t="shared" si="35"/>
        <v>0</v>
      </c>
      <c r="O27" s="197">
        <f t="shared" si="35"/>
        <v>0</v>
      </c>
      <c r="P27" s="197">
        <f t="shared" si="35"/>
        <v>0</v>
      </c>
      <c r="Q27" s="197">
        <f t="shared" si="35"/>
        <v>0</v>
      </c>
      <c r="R27" s="197"/>
      <c r="S27" s="197">
        <f aca="true" t="shared" si="36" ref="S27:X27">S28+S33</f>
        <v>0.8677966101694916</v>
      </c>
      <c r="T27" s="197">
        <f t="shared" si="36"/>
        <v>0</v>
      </c>
      <c r="U27" s="197">
        <f t="shared" si="36"/>
        <v>0</v>
      </c>
      <c r="V27" s="197">
        <f t="shared" si="36"/>
        <v>0.549</v>
      </c>
      <c r="W27" s="197">
        <f t="shared" si="36"/>
        <v>0</v>
      </c>
      <c r="X27" s="197">
        <f t="shared" si="36"/>
        <v>0</v>
      </c>
      <c r="Y27" s="197"/>
      <c r="Z27" s="197">
        <f aca="true" t="shared" si="37" ref="Z27:AE27">Z28+Z33</f>
        <v>0</v>
      </c>
      <c r="AA27" s="197">
        <f t="shared" si="37"/>
        <v>0</v>
      </c>
      <c r="AB27" s="197">
        <f t="shared" si="37"/>
        <v>0</v>
      </c>
      <c r="AC27" s="197">
        <f t="shared" si="37"/>
        <v>0</v>
      </c>
      <c r="AD27" s="197">
        <f t="shared" si="37"/>
        <v>0</v>
      </c>
      <c r="AE27" s="197">
        <f t="shared" si="37"/>
        <v>0</v>
      </c>
      <c r="AF27" s="197"/>
      <c r="AG27" s="197">
        <f aca="true" t="shared" si="38" ref="AG27:AL27">AG28+AG33</f>
        <v>5.149152542372882</v>
      </c>
      <c r="AH27" s="230">
        <f>AH28+AH33</f>
        <v>0</v>
      </c>
      <c r="AI27" s="197">
        <f t="shared" si="38"/>
        <v>0</v>
      </c>
      <c r="AJ27" s="197">
        <f t="shared" si="38"/>
        <v>0.549</v>
      </c>
      <c r="AK27" s="197">
        <f t="shared" si="38"/>
        <v>0</v>
      </c>
      <c r="AL27" s="197">
        <f t="shared" si="38"/>
        <v>0</v>
      </c>
    </row>
    <row r="28" spans="1:38" ht="15.75">
      <c r="A28" s="209" t="s">
        <v>696</v>
      </c>
      <c r="B28" s="188" t="s">
        <v>697</v>
      </c>
      <c r="C28" s="185"/>
      <c r="D28" s="185"/>
      <c r="E28" s="185">
        <f aca="true" t="shared" si="39" ref="E28:J28">E29</f>
        <v>0</v>
      </c>
      <c r="F28" s="185">
        <f t="shared" si="39"/>
        <v>0</v>
      </c>
      <c r="G28" s="185">
        <f t="shared" si="39"/>
        <v>0</v>
      </c>
      <c r="H28" s="185">
        <f t="shared" si="39"/>
        <v>0</v>
      </c>
      <c r="I28" s="185">
        <f t="shared" si="39"/>
        <v>0</v>
      </c>
      <c r="J28" s="185">
        <f t="shared" si="39"/>
        <v>0</v>
      </c>
      <c r="K28" s="185"/>
      <c r="L28" s="185">
        <f aca="true" t="shared" si="40" ref="L28:Q28">L29</f>
        <v>4.28135593220339</v>
      </c>
      <c r="M28" s="185">
        <f t="shared" si="40"/>
        <v>0</v>
      </c>
      <c r="N28" s="185">
        <f t="shared" si="40"/>
        <v>0</v>
      </c>
      <c r="O28" s="185">
        <f t="shared" si="40"/>
        <v>0</v>
      </c>
      <c r="P28" s="185">
        <f t="shared" si="40"/>
        <v>0</v>
      </c>
      <c r="Q28" s="185">
        <f t="shared" si="40"/>
        <v>0</v>
      </c>
      <c r="R28" s="185"/>
      <c r="S28" s="185">
        <f aca="true" t="shared" si="41" ref="S28:X28">S29</f>
        <v>0</v>
      </c>
      <c r="T28" s="185">
        <f t="shared" si="41"/>
        <v>0</v>
      </c>
      <c r="U28" s="185">
        <f t="shared" si="41"/>
        <v>0</v>
      </c>
      <c r="V28" s="185">
        <f t="shared" si="41"/>
        <v>0</v>
      </c>
      <c r="W28" s="185">
        <f t="shared" si="41"/>
        <v>0</v>
      </c>
      <c r="X28" s="185">
        <f t="shared" si="41"/>
        <v>0</v>
      </c>
      <c r="Y28" s="185"/>
      <c r="Z28" s="185">
        <f aca="true" t="shared" si="42" ref="Z28:AE28">Z29</f>
        <v>0</v>
      </c>
      <c r="AA28" s="185">
        <f t="shared" si="42"/>
        <v>0</v>
      </c>
      <c r="AB28" s="185">
        <f t="shared" si="42"/>
        <v>0</v>
      </c>
      <c r="AC28" s="185">
        <f t="shared" si="42"/>
        <v>0</v>
      </c>
      <c r="AD28" s="185">
        <f t="shared" si="42"/>
        <v>0</v>
      </c>
      <c r="AE28" s="185">
        <f t="shared" si="42"/>
        <v>0</v>
      </c>
      <c r="AF28" s="185"/>
      <c r="AG28" s="185">
        <f aca="true" t="shared" si="43" ref="AG28:AL28">AG29</f>
        <v>4.28135593220339</v>
      </c>
      <c r="AH28" s="231">
        <f>AH29</f>
        <v>0</v>
      </c>
      <c r="AI28" s="185">
        <f t="shared" si="43"/>
        <v>0</v>
      </c>
      <c r="AJ28" s="185">
        <f t="shared" si="43"/>
        <v>0</v>
      </c>
      <c r="AK28" s="185">
        <f t="shared" si="43"/>
        <v>0</v>
      </c>
      <c r="AL28" s="185">
        <f t="shared" si="43"/>
        <v>0</v>
      </c>
    </row>
    <row r="29" spans="1:38" ht="31.5">
      <c r="A29" s="173" t="s">
        <v>698</v>
      </c>
      <c r="B29" s="162" t="s">
        <v>683</v>
      </c>
      <c r="C29" s="198"/>
      <c r="D29" s="198"/>
      <c r="E29" s="198">
        <f aca="true" t="shared" si="44" ref="E29:J29">SUM(E30:E32)</f>
        <v>0</v>
      </c>
      <c r="F29" s="198">
        <f t="shared" si="44"/>
        <v>0</v>
      </c>
      <c r="G29" s="198">
        <f t="shared" si="44"/>
        <v>0</v>
      </c>
      <c r="H29" s="198">
        <f t="shared" si="44"/>
        <v>0</v>
      </c>
      <c r="I29" s="198">
        <f t="shared" si="44"/>
        <v>0</v>
      </c>
      <c r="J29" s="198">
        <f t="shared" si="44"/>
        <v>0</v>
      </c>
      <c r="K29" s="198"/>
      <c r="L29" s="198">
        <f aca="true" t="shared" si="45" ref="L29:Q29">SUM(L30:L32)</f>
        <v>4.28135593220339</v>
      </c>
      <c r="M29" s="198">
        <f t="shared" si="45"/>
        <v>0</v>
      </c>
      <c r="N29" s="198">
        <f t="shared" si="45"/>
        <v>0</v>
      </c>
      <c r="O29" s="198">
        <f t="shared" si="45"/>
        <v>0</v>
      </c>
      <c r="P29" s="198">
        <f t="shared" si="45"/>
        <v>0</v>
      </c>
      <c r="Q29" s="198">
        <f t="shared" si="45"/>
        <v>0</v>
      </c>
      <c r="R29" s="198"/>
      <c r="S29" s="198">
        <f aca="true" t="shared" si="46" ref="S29:X29">SUM(S30:S32)</f>
        <v>0</v>
      </c>
      <c r="T29" s="198">
        <f t="shared" si="46"/>
        <v>0</v>
      </c>
      <c r="U29" s="198">
        <f t="shared" si="46"/>
        <v>0</v>
      </c>
      <c r="V29" s="198">
        <f t="shared" si="46"/>
        <v>0</v>
      </c>
      <c r="W29" s="198">
        <f t="shared" si="46"/>
        <v>0</v>
      </c>
      <c r="X29" s="198">
        <f t="shared" si="46"/>
        <v>0</v>
      </c>
      <c r="Y29" s="198"/>
      <c r="Z29" s="198">
        <f aca="true" t="shared" si="47" ref="Z29:AE29">SUM(Z30:Z32)</f>
        <v>0</v>
      </c>
      <c r="AA29" s="198">
        <f t="shared" si="47"/>
        <v>0</v>
      </c>
      <c r="AB29" s="198">
        <f t="shared" si="47"/>
        <v>0</v>
      </c>
      <c r="AC29" s="198">
        <f t="shared" si="47"/>
        <v>0</v>
      </c>
      <c r="AD29" s="198">
        <f t="shared" si="47"/>
        <v>0</v>
      </c>
      <c r="AE29" s="198">
        <f t="shared" si="47"/>
        <v>0</v>
      </c>
      <c r="AF29" s="198"/>
      <c r="AG29" s="198">
        <f>SUM(AG30:AG32)</f>
        <v>4.28135593220339</v>
      </c>
      <c r="AH29" s="232">
        <f>SUM(AH30:AH32)</f>
        <v>0</v>
      </c>
      <c r="AI29" s="198"/>
      <c r="AJ29" s="198">
        <f>SUM(AJ30:AJ32)</f>
        <v>0</v>
      </c>
      <c r="AK29" s="198"/>
      <c r="AL29" s="198"/>
    </row>
    <row r="30" spans="1:41" ht="31.5">
      <c r="A30" s="169" t="s">
        <v>699</v>
      </c>
      <c r="B30" s="189" t="s">
        <v>700</v>
      </c>
      <c r="C30" s="190" t="s">
        <v>614</v>
      </c>
      <c r="D30" s="190" t="s">
        <v>614</v>
      </c>
      <c r="E30" s="211"/>
      <c r="F30" s="211"/>
      <c r="G30" s="211"/>
      <c r="H30" s="211"/>
      <c r="I30" s="211"/>
      <c r="J30" s="211"/>
      <c r="K30" s="190" t="s">
        <v>614</v>
      </c>
      <c r="L30" s="186">
        <f>1.684/1.18</f>
        <v>1.4271186440677965</v>
      </c>
      <c r="M30" s="211"/>
      <c r="N30" s="211"/>
      <c r="O30" s="211"/>
      <c r="P30" s="211"/>
      <c r="Q30" s="211"/>
      <c r="R30" s="190" t="s">
        <v>614</v>
      </c>
      <c r="S30" s="211"/>
      <c r="T30" s="211"/>
      <c r="U30" s="211"/>
      <c r="V30" s="211"/>
      <c r="W30" s="211"/>
      <c r="X30" s="211"/>
      <c r="Y30" s="190" t="s">
        <v>614</v>
      </c>
      <c r="Z30" s="211"/>
      <c r="AA30" s="211"/>
      <c r="AB30" s="211"/>
      <c r="AC30" s="211"/>
      <c r="AD30" s="211"/>
      <c r="AE30" s="211"/>
      <c r="AF30" s="190" t="s">
        <v>614</v>
      </c>
      <c r="AG30" s="186">
        <f>1.684/1.18</f>
        <v>1.4271186440677965</v>
      </c>
      <c r="AH30" s="233"/>
      <c r="AI30" s="190"/>
      <c r="AJ30" s="211"/>
      <c r="AK30" s="190"/>
      <c r="AL30" s="190"/>
      <c r="AN30" s="257"/>
      <c r="AO30" s="257"/>
    </row>
    <row r="31" spans="1:41" ht="31.5">
      <c r="A31" s="169" t="s">
        <v>701</v>
      </c>
      <c r="B31" s="189" t="s">
        <v>702</v>
      </c>
      <c r="C31" s="190" t="s">
        <v>614</v>
      </c>
      <c r="D31" s="190" t="s">
        <v>614</v>
      </c>
      <c r="E31" s="211"/>
      <c r="F31" s="211"/>
      <c r="G31" s="211"/>
      <c r="H31" s="211"/>
      <c r="I31" s="211"/>
      <c r="J31" s="211"/>
      <c r="K31" s="190" t="s">
        <v>614</v>
      </c>
      <c r="L31" s="186">
        <f>1.684/1.18</f>
        <v>1.4271186440677965</v>
      </c>
      <c r="M31" s="211"/>
      <c r="N31" s="211"/>
      <c r="O31" s="211"/>
      <c r="P31" s="211"/>
      <c r="Q31" s="211"/>
      <c r="R31" s="190" t="s">
        <v>614</v>
      </c>
      <c r="S31" s="211"/>
      <c r="T31" s="211"/>
      <c r="U31" s="211"/>
      <c r="V31" s="211"/>
      <c r="W31" s="211"/>
      <c r="X31" s="211"/>
      <c r="Y31" s="190" t="s">
        <v>614</v>
      </c>
      <c r="Z31" s="211"/>
      <c r="AA31" s="211"/>
      <c r="AB31" s="211"/>
      <c r="AC31" s="211"/>
      <c r="AD31" s="211"/>
      <c r="AE31" s="211"/>
      <c r="AF31" s="190" t="s">
        <v>614</v>
      </c>
      <c r="AG31" s="186">
        <f>1.684/1.18</f>
        <v>1.4271186440677965</v>
      </c>
      <c r="AH31" s="233"/>
      <c r="AI31" s="190"/>
      <c r="AJ31" s="211"/>
      <c r="AK31" s="190"/>
      <c r="AL31" s="190"/>
      <c r="AN31" s="257"/>
      <c r="AO31" s="257"/>
    </row>
    <row r="32" spans="1:41" ht="31.5">
      <c r="A32" s="169" t="s">
        <v>703</v>
      </c>
      <c r="B32" s="189" t="s">
        <v>704</v>
      </c>
      <c r="C32" s="190" t="s">
        <v>614</v>
      </c>
      <c r="D32" s="190" t="s">
        <v>614</v>
      </c>
      <c r="E32" s="211"/>
      <c r="F32" s="211"/>
      <c r="G32" s="211"/>
      <c r="H32" s="211"/>
      <c r="I32" s="211"/>
      <c r="J32" s="211"/>
      <c r="K32" s="190" t="s">
        <v>614</v>
      </c>
      <c r="L32" s="186">
        <f>1.684/1.18</f>
        <v>1.4271186440677965</v>
      </c>
      <c r="M32" s="211"/>
      <c r="N32" s="211"/>
      <c r="O32" s="211"/>
      <c r="P32" s="211"/>
      <c r="Q32" s="211"/>
      <c r="R32" s="190" t="s">
        <v>614</v>
      </c>
      <c r="S32" s="211"/>
      <c r="T32" s="211"/>
      <c r="U32" s="211"/>
      <c r="V32" s="211"/>
      <c r="W32" s="211"/>
      <c r="X32" s="211"/>
      <c r="Y32" s="190" t="s">
        <v>614</v>
      </c>
      <c r="Z32" s="211"/>
      <c r="AA32" s="211"/>
      <c r="AB32" s="211"/>
      <c r="AC32" s="211"/>
      <c r="AD32" s="211"/>
      <c r="AE32" s="211"/>
      <c r="AF32" s="190" t="s">
        <v>614</v>
      </c>
      <c r="AG32" s="186">
        <f>1.684/1.18</f>
        <v>1.4271186440677965</v>
      </c>
      <c r="AH32" s="233"/>
      <c r="AI32" s="190"/>
      <c r="AJ32" s="211"/>
      <c r="AK32" s="190"/>
      <c r="AL32" s="190"/>
      <c r="AN32" s="257"/>
      <c r="AO32" s="257"/>
    </row>
    <row r="33" spans="1:38" ht="31.5">
      <c r="A33" s="171" t="s">
        <v>705</v>
      </c>
      <c r="B33" s="188" t="s">
        <v>706</v>
      </c>
      <c r="C33" s="207"/>
      <c r="D33" s="207"/>
      <c r="E33" s="197">
        <f aca="true" t="shared" si="48" ref="E33:J33">E34</f>
        <v>0</v>
      </c>
      <c r="F33" s="197">
        <f t="shared" si="48"/>
        <v>0</v>
      </c>
      <c r="G33" s="197">
        <f t="shared" si="48"/>
        <v>0</v>
      </c>
      <c r="H33" s="197">
        <f t="shared" si="48"/>
        <v>0</v>
      </c>
      <c r="I33" s="197">
        <f t="shared" si="48"/>
        <v>0</v>
      </c>
      <c r="J33" s="197">
        <f t="shared" si="48"/>
        <v>0</v>
      </c>
      <c r="K33" s="207"/>
      <c r="L33" s="197">
        <f aca="true" t="shared" si="49" ref="L33:Q33">L34</f>
        <v>0</v>
      </c>
      <c r="M33" s="197">
        <f t="shared" si="49"/>
        <v>0</v>
      </c>
      <c r="N33" s="197">
        <f t="shared" si="49"/>
        <v>0</v>
      </c>
      <c r="O33" s="197">
        <f t="shared" si="49"/>
        <v>0</v>
      </c>
      <c r="P33" s="197">
        <f t="shared" si="49"/>
        <v>0</v>
      </c>
      <c r="Q33" s="197">
        <f t="shared" si="49"/>
        <v>0</v>
      </c>
      <c r="R33" s="207"/>
      <c r="S33" s="197">
        <f aca="true" t="shared" si="50" ref="S33:X33">S34</f>
        <v>0.8677966101694916</v>
      </c>
      <c r="T33" s="197">
        <f t="shared" si="50"/>
        <v>0</v>
      </c>
      <c r="U33" s="197">
        <f t="shared" si="50"/>
        <v>0</v>
      </c>
      <c r="V33" s="197">
        <f t="shared" si="50"/>
        <v>0.549</v>
      </c>
      <c r="W33" s="197">
        <f t="shared" si="50"/>
        <v>0</v>
      </c>
      <c r="X33" s="197">
        <f t="shared" si="50"/>
        <v>0</v>
      </c>
      <c r="Y33" s="207"/>
      <c r="Z33" s="197">
        <f aca="true" t="shared" si="51" ref="Z33:AE33">Z34</f>
        <v>0</v>
      </c>
      <c r="AA33" s="197">
        <f t="shared" si="51"/>
        <v>0</v>
      </c>
      <c r="AB33" s="197">
        <f t="shared" si="51"/>
        <v>0</v>
      </c>
      <c r="AC33" s="197">
        <f t="shared" si="51"/>
        <v>0</v>
      </c>
      <c r="AD33" s="197">
        <f t="shared" si="51"/>
        <v>0</v>
      </c>
      <c r="AE33" s="197">
        <f t="shared" si="51"/>
        <v>0</v>
      </c>
      <c r="AF33" s="207"/>
      <c r="AG33" s="197">
        <f>AG34</f>
        <v>0.8677966101694916</v>
      </c>
      <c r="AH33" s="234">
        <f>AH34</f>
        <v>0</v>
      </c>
      <c r="AI33" s="207"/>
      <c r="AJ33" s="197">
        <f>AJ34</f>
        <v>0.549</v>
      </c>
      <c r="AK33" s="207"/>
      <c r="AL33" s="207"/>
    </row>
    <row r="34" spans="1:38" ht="31.5">
      <c r="A34" s="173" t="s">
        <v>707</v>
      </c>
      <c r="B34" s="162" t="s">
        <v>683</v>
      </c>
      <c r="C34" s="212"/>
      <c r="D34" s="212"/>
      <c r="E34" s="200">
        <f aca="true" t="shared" si="52" ref="E34:J34">SUM(E35:E35)</f>
        <v>0</v>
      </c>
      <c r="F34" s="200">
        <f t="shared" si="52"/>
        <v>0</v>
      </c>
      <c r="G34" s="200">
        <f t="shared" si="52"/>
        <v>0</v>
      </c>
      <c r="H34" s="200">
        <f t="shared" si="52"/>
        <v>0</v>
      </c>
      <c r="I34" s="200">
        <f t="shared" si="52"/>
        <v>0</v>
      </c>
      <c r="J34" s="200">
        <f t="shared" si="52"/>
        <v>0</v>
      </c>
      <c r="K34" s="212"/>
      <c r="L34" s="200">
        <f aca="true" t="shared" si="53" ref="L34:Q34">SUM(L35:L35)</f>
        <v>0</v>
      </c>
      <c r="M34" s="200">
        <f t="shared" si="53"/>
        <v>0</v>
      </c>
      <c r="N34" s="200">
        <f t="shared" si="53"/>
        <v>0</v>
      </c>
      <c r="O34" s="200">
        <f t="shared" si="53"/>
        <v>0</v>
      </c>
      <c r="P34" s="200">
        <f t="shared" si="53"/>
        <v>0</v>
      </c>
      <c r="Q34" s="200">
        <f t="shared" si="53"/>
        <v>0</v>
      </c>
      <c r="R34" s="212"/>
      <c r="S34" s="200">
        <f aca="true" t="shared" si="54" ref="S34:X34">SUM(S35:S35)</f>
        <v>0.8677966101694916</v>
      </c>
      <c r="T34" s="200">
        <f t="shared" si="54"/>
        <v>0</v>
      </c>
      <c r="U34" s="200">
        <f t="shared" si="54"/>
        <v>0</v>
      </c>
      <c r="V34" s="200">
        <f t="shared" si="54"/>
        <v>0.549</v>
      </c>
      <c r="W34" s="200">
        <f t="shared" si="54"/>
        <v>0</v>
      </c>
      <c r="X34" s="200">
        <f t="shared" si="54"/>
        <v>0</v>
      </c>
      <c r="Y34" s="212"/>
      <c r="Z34" s="200">
        <f aca="true" t="shared" si="55" ref="Z34:AE34">SUM(Z35:Z35)</f>
        <v>0</v>
      </c>
      <c r="AA34" s="200">
        <f t="shared" si="55"/>
        <v>0</v>
      </c>
      <c r="AB34" s="200">
        <f t="shared" si="55"/>
        <v>0</v>
      </c>
      <c r="AC34" s="200">
        <f t="shared" si="55"/>
        <v>0</v>
      </c>
      <c r="AD34" s="200">
        <f t="shared" si="55"/>
        <v>0</v>
      </c>
      <c r="AE34" s="200">
        <f t="shared" si="55"/>
        <v>0</v>
      </c>
      <c r="AF34" s="212"/>
      <c r="AG34" s="200">
        <f>SUM(AG35:AG35)</f>
        <v>0.8677966101694916</v>
      </c>
      <c r="AH34" s="235">
        <f>SUM(AH35:AH35)</f>
        <v>0</v>
      </c>
      <c r="AI34" s="212"/>
      <c r="AJ34" s="200">
        <f>SUM(AJ35:AJ35)</f>
        <v>0.549</v>
      </c>
      <c r="AK34" s="212"/>
      <c r="AL34" s="212"/>
    </row>
    <row r="35" spans="1:41" ht="78.75">
      <c r="A35" s="174" t="s">
        <v>708</v>
      </c>
      <c r="B35" s="189" t="s">
        <v>709</v>
      </c>
      <c r="C35" s="190" t="s">
        <v>614</v>
      </c>
      <c r="D35" s="190" t="s">
        <v>614</v>
      </c>
      <c r="E35" s="211"/>
      <c r="F35" s="211"/>
      <c r="G35" s="211"/>
      <c r="H35" s="211"/>
      <c r="I35" s="211"/>
      <c r="J35" s="211"/>
      <c r="K35" s="190" t="s">
        <v>614</v>
      </c>
      <c r="L35" s="211"/>
      <c r="M35" s="211"/>
      <c r="N35" s="211"/>
      <c r="O35" s="211"/>
      <c r="P35" s="211"/>
      <c r="Q35" s="211"/>
      <c r="R35" s="190" t="s">
        <v>614</v>
      </c>
      <c r="S35" s="186">
        <f>1.024/1.18</f>
        <v>0.8677966101694916</v>
      </c>
      <c r="T35" s="211"/>
      <c r="U35" s="190"/>
      <c r="V35" s="186">
        <v>0.549</v>
      </c>
      <c r="W35" s="190"/>
      <c r="X35" s="190"/>
      <c r="Y35" s="190" t="s">
        <v>614</v>
      </c>
      <c r="Z35" s="211"/>
      <c r="AA35" s="211"/>
      <c r="AB35" s="211"/>
      <c r="AC35" s="211"/>
      <c r="AD35" s="211"/>
      <c r="AE35" s="211"/>
      <c r="AF35" s="190" t="s">
        <v>614</v>
      </c>
      <c r="AG35" s="186">
        <f>1.024/1.18</f>
        <v>0.8677966101694916</v>
      </c>
      <c r="AH35" s="233"/>
      <c r="AI35" s="190"/>
      <c r="AJ35" s="186">
        <v>0.549</v>
      </c>
      <c r="AK35" s="190"/>
      <c r="AL35" s="190"/>
      <c r="AN35" s="257"/>
      <c r="AO35" s="257"/>
    </row>
    <row r="36" spans="1:38" ht="15.75">
      <c r="A36" s="171" t="s">
        <v>562</v>
      </c>
      <c r="B36" s="159" t="s">
        <v>679</v>
      </c>
      <c r="C36" s="207"/>
      <c r="D36" s="207"/>
      <c r="E36" s="197">
        <f aca="true" t="shared" si="56" ref="E36:J36">E37</f>
        <v>0</v>
      </c>
      <c r="F36" s="197">
        <f t="shared" si="56"/>
        <v>0</v>
      </c>
      <c r="G36" s="197">
        <f t="shared" si="56"/>
        <v>0</v>
      </c>
      <c r="H36" s="197">
        <f t="shared" si="56"/>
        <v>0</v>
      </c>
      <c r="I36" s="197">
        <f t="shared" si="56"/>
        <v>0</v>
      </c>
      <c r="J36" s="197">
        <f t="shared" si="56"/>
        <v>0</v>
      </c>
      <c r="K36" s="207"/>
      <c r="L36" s="197">
        <f aca="true" t="shared" si="57" ref="L36:Q36">L37</f>
        <v>1.8279661016949154</v>
      </c>
      <c r="M36" s="197">
        <f t="shared" si="57"/>
        <v>1.4300000000000002</v>
      </c>
      <c r="N36" s="197">
        <f t="shared" si="57"/>
        <v>0</v>
      </c>
      <c r="O36" s="197">
        <f t="shared" si="57"/>
        <v>0</v>
      </c>
      <c r="P36" s="197">
        <f t="shared" si="57"/>
        <v>0</v>
      </c>
      <c r="Q36" s="197">
        <f t="shared" si="57"/>
        <v>0</v>
      </c>
      <c r="R36" s="207"/>
      <c r="S36" s="197">
        <f aca="true" t="shared" si="58" ref="S36:X36">S37</f>
        <v>1.6135593220338984</v>
      </c>
      <c r="T36" s="197">
        <f t="shared" si="58"/>
        <v>1.05</v>
      </c>
      <c r="U36" s="197">
        <f t="shared" si="58"/>
        <v>0</v>
      </c>
      <c r="V36" s="197">
        <f t="shared" si="58"/>
        <v>0</v>
      </c>
      <c r="W36" s="197">
        <f t="shared" si="58"/>
        <v>0</v>
      </c>
      <c r="X36" s="197">
        <f t="shared" si="58"/>
        <v>0</v>
      </c>
      <c r="Y36" s="207"/>
      <c r="Z36" s="197">
        <f aca="true" t="shared" si="59" ref="Z36:AE36">Z37</f>
        <v>2.136440677966102</v>
      </c>
      <c r="AA36" s="197">
        <f t="shared" si="59"/>
        <v>0</v>
      </c>
      <c r="AB36" s="197">
        <f t="shared" si="59"/>
        <v>0</v>
      </c>
      <c r="AC36" s="197">
        <f t="shared" si="59"/>
        <v>0</v>
      </c>
      <c r="AD36" s="197">
        <f t="shared" si="59"/>
        <v>0</v>
      </c>
      <c r="AE36" s="197">
        <f t="shared" si="59"/>
        <v>0</v>
      </c>
      <c r="AF36" s="207"/>
      <c r="AG36" s="197">
        <f>AG37</f>
        <v>5.577966101694916</v>
      </c>
      <c r="AH36" s="236">
        <f>AH37</f>
        <v>2.4800000000000004</v>
      </c>
      <c r="AI36" s="207"/>
      <c r="AJ36" s="197">
        <f>AJ37</f>
        <v>0</v>
      </c>
      <c r="AK36" s="207"/>
      <c r="AL36" s="207"/>
    </row>
    <row r="37" spans="1:38" ht="31.5">
      <c r="A37" s="172" t="s">
        <v>680</v>
      </c>
      <c r="B37" s="160" t="s">
        <v>681</v>
      </c>
      <c r="C37" s="161"/>
      <c r="D37" s="161"/>
      <c r="E37" s="185">
        <f aca="true" t="shared" si="60" ref="E37:J37">E38+E41</f>
        <v>0</v>
      </c>
      <c r="F37" s="185">
        <f t="shared" si="60"/>
        <v>0</v>
      </c>
      <c r="G37" s="185">
        <f t="shared" si="60"/>
        <v>0</v>
      </c>
      <c r="H37" s="185">
        <f t="shared" si="60"/>
        <v>0</v>
      </c>
      <c r="I37" s="185">
        <f t="shared" si="60"/>
        <v>0</v>
      </c>
      <c r="J37" s="185">
        <f t="shared" si="60"/>
        <v>0</v>
      </c>
      <c r="K37" s="161"/>
      <c r="L37" s="185">
        <f aca="true" t="shared" si="61" ref="L37:Q37">L38+L41</f>
        <v>1.8279661016949154</v>
      </c>
      <c r="M37" s="185">
        <f t="shared" si="61"/>
        <v>1.4300000000000002</v>
      </c>
      <c r="N37" s="185">
        <f t="shared" si="61"/>
        <v>0</v>
      </c>
      <c r="O37" s="185">
        <f t="shared" si="61"/>
        <v>0</v>
      </c>
      <c r="P37" s="185">
        <f t="shared" si="61"/>
        <v>0</v>
      </c>
      <c r="Q37" s="185">
        <f t="shared" si="61"/>
        <v>0</v>
      </c>
      <c r="R37" s="161"/>
      <c r="S37" s="185">
        <f aca="true" t="shared" si="62" ref="S37:X37">S38+S41</f>
        <v>1.6135593220338984</v>
      </c>
      <c r="T37" s="185">
        <f t="shared" si="62"/>
        <v>1.05</v>
      </c>
      <c r="U37" s="185">
        <f t="shared" si="62"/>
        <v>0</v>
      </c>
      <c r="V37" s="185">
        <f t="shared" si="62"/>
        <v>0</v>
      </c>
      <c r="W37" s="185">
        <f t="shared" si="62"/>
        <v>0</v>
      </c>
      <c r="X37" s="185">
        <f t="shared" si="62"/>
        <v>0</v>
      </c>
      <c r="Y37" s="161"/>
      <c r="Z37" s="185">
        <f aca="true" t="shared" si="63" ref="Z37:AE37">Z38+Z41</f>
        <v>2.136440677966102</v>
      </c>
      <c r="AA37" s="185">
        <f t="shared" si="63"/>
        <v>0</v>
      </c>
      <c r="AB37" s="185">
        <f t="shared" si="63"/>
        <v>0</v>
      </c>
      <c r="AC37" s="185">
        <f t="shared" si="63"/>
        <v>0</v>
      </c>
      <c r="AD37" s="185">
        <f t="shared" si="63"/>
        <v>0</v>
      </c>
      <c r="AE37" s="185">
        <f t="shared" si="63"/>
        <v>0</v>
      </c>
      <c r="AF37" s="161"/>
      <c r="AG37" s="185">
        <f>AG38+AG41</f>
        <v>5.577966101694916</v>
      </c>
      <c r="AH37" s="237">
        <f>AH38+AH41</f>
        <v>2.4800000000000004</v>
      </c>
      <c r="AI37" s="161"/>
      <c r="AJ37" s="185">
        <f>AJ38+AJ41</f>
        <v>0</v>
      </c>
      <c r="AK37" s="161"/>
      <c r="AL37" s="161"/>
    </row>
    <row r="38" spans="1:38" ht="31.5">
      <c r="A38" s="173" t="s">
        <v>682</v>
      </c>
      <c r="B38" s="162" t="s">
        <v>683</v>
      </c>
      <c r="C38" s="212"/>
      <c r="D38" s="212"/>
      <c r="E38" s="200">
        <f aca="true" t="shared" si="64" ref="E38:J38">SUM(E39:E40)</f>
        <v>0</v>
      </c>
      <c r="F38" s="200">
        <f t="shared" si="64"/>
        <v>0</v>
      </c>
      <c r="G38" s="200">
        <f t="shared" si="64"/>
        <v>0</v>
      </c>
      <c r="H38" s="200">
        <f t="shared" si="64"/>
        <v>0</v>
      </c>
      <c r="I38" s="200">
        <f t="shared" si="64"/>
        <v>0</v>
      </c>
      <c r="J38" s="200">
        <f t="shared" si="64"/>
        <v>0</v>
      </c>
      <c r="K38" s="212"/>
      <c r="L38" s="200">
        <f aca="true" t="shared" si="65" ref="L38:Q38">SUM(L39:L40)</f>
        <v>1.0627118644067797</v>
      </c>
      <c r="M38" s="200">
        <f t="shared" si="65"/>
        <v>0.8</v>
      </c>
      <c r="N38" s="200">
        <f t="shared" si="65"/>
        <v>0</v>
      </c>
      <c r="O38" s="200">
        <f t="shared" si="65"/>
        <v>0</v>
      </c>
      <c r="P38" s="200">
        <f t="shared" si="65"/>
        <v>0</v>
      </c>
      <c r="Q38" s="200">
        <f t="shared" si="65"/>
        <v>0</v>
      </c>
      <c r="R38" s="212"/>
      <c r="S38" s="200">
        <f aca="true" t="shared" si="66" ref="S38:X38">SUM(S39:S40)</f>
        <v>0.5508474576271187</v>
      </c>
      <c r="T38" s="200">
        <f t="shared" si="66"/>
        <v>0.25</v>
      </c>
      <c r="U38" s="200">
        <f t="shared" si="66"/>
        <v>0</v>
      </c>
      <c r="V38" s="200">
        <f t="shared" si="66"/>
        <v>0</v>
      </c>
      <c r="W38" s="200">
        <f t="shared" si="66"/>
        <v>0</v>
      </c>
      <c r="X38" s="200">
        <f t="shared" si="66"/>
        <v>0</v>
      </c>
      <c r="Y38" s="212"/>
      <c r="Z38" s="200">
        <f aca="true" t="shared" si="67" ref="Z38:AE38">SUM(Z39:Z40)</f>
        <v>0</v>
      </c>
      <c r="AA38" s="200">
        <f t="shared" si="67"/>
        <v>0</v>
      </c>
      <c r="AB38" s="200">
        <f t="shared" si="67"/>
        <v>0</v>
      </c>
      <c r="AC38" s="200">
        <f t="shared" si="67"/>
        <v>0</v>
      </c>
      <c r="AD38" s="200">
        <f t="shared" si="67"/>
        <v>0</v>
      </c>
      <c r="AE38" s="200">
        <f t="shared" si="67"/>
        <v>0</v>
      </c>
      <c r="AF38" s="212"/>
      <c r="AG38" s="200">
        <f>SUM(AG39:AG40)</f>
        <v>1.6135593220338984</v>
      </c>
      <c r="AH38" s="235">
        <f>SUM(AH39:AH40)</f>
        <v>1.05</v>
      </c>
      <c r="AI38" s="212"/>
      <c r="AJ38" s="200">
        <f>SUM(AJ39:AJ40)</f>
        <v>0</v>
      </c>
      <c r="AK38" s="212"/>
      <c r="AL38" s="212"/>
    </row>
    <row r="39" spans="1:41" ht="47.25">
      <c r="A39" s="169" t="s">
        <v>711</v>
      </c>
      <c r="B39" s="182" t="s">
        <v>712</v>
      </c>
      <c r="C39" s="190" t="s">
        <v>614</v>
      </c>
      <c r="D39" s="190" t="s">
        <v>614</v>
      </c>
      <c r="E39" s="214"/>
      <c r="F39" s="214"/>
      <c r="G39" s="214"/>
      <c r="H39" s="214"/>
      <c r="I39" s="214"/>
      <c r="J39" s="214"/>
      <c r="K39" s="190" t="s">
        <v>614</v>
      </c>
      <c r="L39" s="186">
        <f>1.254/1.18</f>
        <v>1.0627118644067797</v>
      </c>
      <c r="M39" s="214">
        <v>0.8</v>
      </c>
      <c r="N39" s="214"/>
      <c r="O39" s="214"/>
      <c r="P39" s="214"/>
      <c r="Q39" s="214"/>
      <c r="R39" s="190" t="s">
        <v>614</v>
      </c>
      <c r="S39" s="214"/>
      <c r="T39" s="214"/>
      <c r="U39" s="214"/>
      <c r="V39" s="214"/>
      <c r="W39" s="214"/>
      <c r="X39" s="214"/>
      <c r="Y39" s="190" t="s">
        <v>614</v>
      </c>
      <c r="Z39" s="214"/>
      <c r="AA39" s="214"/>
      <c r="AB39" s="214"/>
      <c r="AC39" s="214"/>
      <c r="AD39" s="214"/>
      <c r="AE39" s="214"/>
      <c r="AF39" s="190" t="s">
        <v>614</v>
      </c>
      <c r="AG39" s="186">
        <f>1.254/1.18</f>
        <v>1.0627118644067797</v>
      </c>
      <c r="AH39" s="238">
        <v>0.8</v>
      </c>
      <c r="AI39" s="190"/>
      <c r="AJ39" s="214"/>
      <c r="AK39" s="190"/>
      <c r="AL39" s="190"/>
      <c r="AN39" s="257"/>
      <c r="AO39" s="257"/>
    </row>
    <row r="40" spans="1:41" ht="31.5">
      <c r="A40" s="169" t="s">
        <v>713</v>
      </c>
      <c r="B40" s="182" t="s">
        <v>714</v>
      </c>
      <c r="C40" s="190" t="s">
        <v>614</v>
      </c>
      <c r="D40" s="190" t="s">
        <v>614</v>
      </c>
      <c r="E40" s="214"/>
      <c r="F40" s="214"/>
      <c r="G40" s="214"/>
      <c r="H40" s="214"/>
      <c r="I40" s="214"/>
      <c r="J40" s="214"/>
      <c r="K40" s="190" t="s">
        <v>614</v>
      </c>
      <c r="L40" s="214"/>
      <c r="M40" s="214"/>
      <c r="N40" s="214"/>
      <c r="O40" s="214"/>
      <c r="P40" s="214"/>
      <c r="Q40" s="214"/>
      <c r="R40" s="190" t="s">
        <v>614</v>
      </c>
      <c r="S40" s="186">
        <f>0.65/1.18</f>
        <v>0.5508474576271187</v>
      </c>
      <c r="T40" s="214">
        <v>0.25</v>
      </c>
      <c r="U40" s="214"/>
      <c r="V40" s="214"/>
      <c r="W40" s="214"/>
      <c r="X40" s="214"/>
      <c r="Y40" s="190" t="s">
        <v>614</v>
      </c>
      <c r="Z40" s="214"/>
      <c r="AA40" s="214"/>
      <c r="AB40" s="214"/>
      <c r="AC40" s="214"/>
      <c r="AD40" s="214"/>
      <c r="AE40" s="214"/>
      <c r="AF40" s="190" t="s">
        <v>614</v>
      </c>
      <c r="AG40" s="186">
        <f>0.65/1.18</f>
        <v>0.5508474576271187</v>
      </c>
      <c r="AH40" s="238">
        <v>0.25</v>
      </c>
      <c r="AI40" s="190"/>
      <c r="AJ40" s="214"/>
      <c r="AK40" s="190"/>
      <c r="AL40" s="190"/>
      <c r="AN40" s="257"/>
      <c r="AO40" s="257"/>
    </row>
    <row r="41" spans="1:38" ht="31.5">
      <c r="A41" s="173" t="s">
        <v>684</v>
      </c>
      <c r="B41" s="162" t="s">
        <v>685</v>
      </c>
      <c r="C41" s="212"/>
      <c r="D41" s="212"/>
      <c r="E41" s="200">
        <f aca="true" t="shared" si="68" ref="E41:J41">SUM(E42:E45)</f>
        <v>0</v>
      </c>
      <c r="F41" s="200">
        <f t="shared" si="68"/>
        <v>0</v>
      </c>
      <c r="G41" s="200">
        <f t="shared" si="68"/>
        <v>0</v>
      </c>
      <c r="H41" s="200">
        <f t="shared" si="68"/>
        <v>0</v>
      </c>
      <c r="I41" s="200">
        <f t="shared" si="68"/>
        <v>0</v>
      </c>
      <c r="J41" s="200">
        <f t="shared" si="68"/>
        <v>0</v>
      </c>
      <c r="K41" s="212"/>
      <c r="L41" s="200">
        <f aca="true" t="shared" si="69" ref="L41:Q41">SUM(L42:L45)</f>
        <v>0.7652542372881357</v>
      </c>
      <c r="M41" s="200">
        <f t="shared" si="69"/>
        <v>0.63</v>
      </c>
      <c r="N41" s="200">
        <f t="shared" si="69"/>
        <v>0</v>
      </c>
      <c r="O41" s="200">
        <f t="shared" si="69"/>
        <v>0</v>
      </c>
      <c r="P41" s="200">
        <f t="shared" si="69"/>
        <v>0</v>
      </c>
      <c r="Q41" s="200">
        <f t="shared" si="69"/>
        <v>0</v>
      </c>
      <c r="R41" s="212"/>
      <c r="S41" s="200">
        <f aca="true" t="shared" si="70" ref="S41:X41">SUM(S42:S45)</f>
        <v>1.0627118644067797</v>
      </c>
      <c r="T41" s="200">
        <f t="shared" si="70"/>
        <v>0.8</v>
      </c>
      <c r="U41" s="200">
        <f t="shared" si="70"/>
        <v>0</v>
      </c>
      <c r="V41" s="200">
        <f t="shared" si="70"/>
        <v>0</v>
      </c>
      <c r="W41" s="200">
        <f t="shared" si="70"/>
        <v>0</v>
      </c>
      <c r="X41" s="200">
        <f t="shared" si="70"/>
        <v>0</v>
      </c>
      <c r="Y41" s="212"/>
      <c r="Z41" s="200">
        <f aca="true" t="shared" si="71" ref="Z41:AE41">SUM(Z42:Z45)</f>
        <v>2.136440677966102</v>
      </c>
      <c r="AA41" s="200">
        <f t="shared" si="71"/>
        <v>0</v>
      </c>
      <c r="AB41" s="200">
        <f t="shared" si="71"/>
        <v>0</v>
      </c>
      <c r="AC41" s="200">
        <f t="shared" si="71"/>
        <v>0</v>
      </c>
      <c r="AD41" s="200">
        <f t="shared" si="71"/>
        <v>0</v>
      </c>
      <c r="AE41" s="200">
        <f t="shared" si="71"/>
        <v>0</v>
      </c>
      <c r="AF41" s="212"/>
      <c r="AG41" s="200">
        <f>SUM(AG42:AG45)</f>
        <v>3.964406779661017</v>
      </c>
      <c r="AH41" s="235">
        <f>SUM(AH42:AH45)</f>
        <v>1.4300000000000002</v>
      </c>
      <c r="AI41" s="200"/>
      <c r="AJ41" s="200">
        <f>SUM(AJ42:AJ45)</f>
        <v>0</v>
      </c>
      <c r="AK41" s="212"/>
      <c r="AL41" s="212"/>
    </row>
    <row r="42" spans="1:41" ht="47.25">
      <c r="A42" s="169" t="s">
        <v>686</v>
      </c>
      <c r="B42" s="166" t="s">
        <v>715</v>
      </c>
      <c r="C42" s="190" t="s">
        <v>614</v>
      </c>
      <c r="D42" s="190" t="s">
        <v>614</v>
      </c>
      <c r="E42" s="214"/>
      <c r="F42" s="214"/>
      <c r="G42" s="214"/>
      <c r="H42" s="214"/>
      <c r="I42" s="214"/>
      <c r="J42" s="214"/>
      <c r="K42" s="190" t="s">
        <v>614</v>
      </c>
      <c r="L42" s="214"/>
      <c r="M42" s="214"/>
      <c r="N42" s="214"/>
      <c r="O42" s="214"/>
      <c r="P42" s="214"/>
      <c r="Q42" s="214"/>
      <c r="R42" s="190" t="s">
        <v>614</v>
      </c>
      <c r="S42" s="214"/>
      <c r="T42" s="214"/>
      <c r="U42" s="214"/>
      <c r="V42" s="214"/>
      <c r="W42" s="214"/>
      <c r="X42" s="214"/>
      <c r="Y42" s="190" t="s">
        <v>614</v>
      </c>
      <c r="Z42" s="186">
        <f>2.521/1.18</f>
        <v>2.136440677966102</v>
      </c>
      <c r="AA42" s="214"/>
      <c r="AB42" s="214"/>
      <c r="AC42" s="214"/>
      <c r="AD42" s="214"/>
      <c r="AE42" s="214"/>
      <c r="AF42" s="190" t="s">
        <v>614</v>
      </c>
      <c r="AG42" s="186">
        <f>2.521/1.18</f>
        <v>2.136440677966102</v>
      </c>
      <c r="AH42" s="239"/>
      <c r="AI42" s="190"/>
      <c r="AJ42" s="214"/>
      <c r="AK42" s="190"/>
      <c r="AL42" s="190"/>
      <c r="AN42" s="257"/>
      <c r="AO42" s="257"/>
    </row>
    <row r="43" spans="1:41" ht="47.25">
      <c r="A43" s="169" t="s">
        <v>716</v>
      </c>
      <c r="B43" s="166" t="s">
        <v>717</v>
      </c>
      <c r="C43" s="190" t="s">
        <v>614</v>
      </c>
      <c r="D43" s="190" t="s">
        <v>614</v>
      </c>
      <c r="E43" s="214"/>
      <c r="F43" s="214"/>
      <c r="G43" s="214"/>
      <c r="H43" s="214"/>
      <c r="I43" s="214"/>
      <c r="J43" s="214"/>
      <c r="K43" s="190" t="s">
        <v>614</v>
      </c>
      <c r="L43" s="186">
        <f>0.903/1.18</f>
        <v>0.7652542372881357</v>
      </c>
      <c r="M43" s="214">
        <v>0.63</v>
      </c>
      <c r="N43" s="214"/>
      <c r="O43" s="214"/>
      <c r="P43" s="214"/>
      <c r="Q43" s="214"/>
      <c r="R43" s="190" t="s">
        <v>614</v>
      </c>
      <c r="S43" s="214"/>
      <c r="T43" s="214"/>
      <c r="U43" s="214"/>
      <c r="V43" s="214"/>
      <c r="W43" s="214"/>
      <c r="X43" s="214"/>
      <c r="Y43" s="190" t="s">
        <v>614</v>
      </c>
      <c r="Z43" s="214"/>
      <c r="AA43" s="214"/>
      <c r="AB43" s="214"/>
      <c r="AC43" s="214"/>
      <c r="AD43" s="214"/>
      <c r="AE43" s="214"/>
      <c r="AF43" s="190" t="s">
        <v>614</v>
      </c>
      <c r="AG43" s="186">
        <f>0.903/1.18</f>
        <v>0.7652542372881357</v>
      </c>
      <c r="AH43" s="238">
        <v>0.63</v>
      </c>
      <c r="AI43" s="190"/>
      <c r="AJ43" s="214"/>
      <c r="AK43" s="190"/>
      <c r="AL43" s="190"/>
      <c r="AN43" s="257"/>
      <c r="AO43" s="257"/>
    </row>
    <row r="44" spans="1:41" ht="47.25">
      <c r="A44" s="169" t="s">
        <v>718</v>
      </c>
      <c r="B44" s="166" t="s">
        <v>719</v>
      </c>
      <c r="C44" s="190" t="s">
        <v>614</v>
      </c>
      <c r="D44" s="190" t="s">
        <v>614</v>
      </c>
      <c r="E44" s="214"/>
      <c r="F44" s="214"/>
      <c r="G44" s="214"/>
      <c r="H44" s="214"/>
      <c r="I44" s="214"/>
      <c r="J44" s="214"/>
      <c r="K44" s="190" t="s">
        <v>614</v>
      </c>
      <c r="L44" s="214"/>
      <c r="M44" s="214"/>
      <c r="N44" s="214"/>
      <c r="O44" s="214"/>
      <c r="P44" s="214"/>
      <c r="Q44" s="214"/>
      <c r="R44" s="190" t="s">
        <v>614</v>
      </c>
      <c r="S44" s="186">
        <f>0.627/1.18</f>
        <v>0.5313559322033898</v>
      </c>
      <c r="T44" s="214">
        <v>0.4</v>
      </c>
      <c r="U44" s="214"/>
      <c r="V44" s="214"/>
      <c r="W44" s="214"/>
      <c r="X44" s="214"/>
      <c r="Y44" s="190" t="s">
        <v>614</v>
      </c>
      <c r="Z44" s="214"/>
      <c r="AA44" s="214"/>
      <c r="AB44" s="214"/>
      <c r="AC44" s="214"/>
      <c r="AD44" s="214"/>
      <c r="AE44" s="214"/>
      <c r="AF44" s="190" t="s">
        <v>614</v>
      </c>
      <c r="AG44" s="186">
        <f>0.627/1.18</f>
        <v>0.5313559322033898</v>
      </c>
      <c r="AH44" s="238">
        <v>0.4</v>
      </c>
      <c r="AI44" s="190"/>
      <c r="AJ44" s="214"/>
      <c r="AK44" s="190"/>
      <c r="AL44" s="190"/>
      <c r="AN44" s="257"/>
      <c r="AO44" s="257"/>
    </row>
    <row r="45" spans="1:41" ht="47.25">
      <c r="A45" s="169" t="s">
        <v>720</v>
      </c>
      <c r="B45" s="166" t="s">
        <v>721</v>
      </c>
      <c r="C45" s="190" t="s">
        <v>614</v>
      </c>
      <c r="D45" s="190" t="s">
        <v>614</v>
      </c>
      <c r="E45" s="214"/>
      <c r="F45" s="214"/>
      <c r="G45" s="214"/>
      <c r="H45" s="214"/>
      <c r="I45" s="214"/>
      <c r="J45" s="214"/>
      <c r="K45" s="190" t="s">
        <v>614</v>
      </c>
      <c r="L45" s="214"/>
      <c r="M45" s="214"/>
      <c r="N45" s="214"/>
      <c r="O45" s="214"/>
      <c r="P45" s="214"/>
      <c r="Q45" s="214"/>
      <c r="R45" s="190" t="s">
        <v>614</v>
      </c>
      <c r="S45" s="186">
        <f>0.627/1.18</f>
        <v>0.5313559322033898</v>
      </c>
      <c r="T45" s="214">
        <v>0.4</v>
      </c>
      <c r="U45" s="214"/>
      <c r="V45" s="214"/>
      <c r="W45" s="214"/>
      <c r="X45" s="214"/>
      <c r="Y45" s="190" t="s">
        <v>614</v>
      </c>
      <c r="Z45" s="214"/>
      <c r="AA45" s="214"/>
      <c r="AB45" s="214"/>
      <c r="AC45" s="214"/>
      <c r="AD45" s="214"/>
      <c r="AE45" s="214"/>
      <c r="AF45" s="190" t="s">
        <v>614</v>
      </c>
      <c r="AG45" s="186">
        <f>0.627/1.18</f>
        <v>0.5313559322033898</v>
      </c>
      <c r="AH45" s="238">
        <v>0.4</v>
      </c>
      <c r="AI45" s="190"/>
      <c r="AJ45" s="214"/>
      <c r="AK45" s="190"/>
      <c r="AL45" s="190"/>
      <c r="AN45" s="257"/>
      <c r="AO45" s="257"/>
    </row>
    <row r="46" spans="1:38" ht="31.5">
      <c r="A46" s="171" t="s">
        <v>687</v>
      </c>
      <c r="B46" s="158" t="s">
        <v>688</v>
      </c>
      <c r="C46" s="207"/>
      <c r="D46" s="207"/>
      <c r="E46" s="197">
        <f aca="true" t="shared" si="72" ref="E46:J46">E47</f>
        <v>0</v>
      </c>
      <c r="F46" s="197">
        <f t="shared" si="72"/>
        <v>0</v>
      </c>
      <c r="G46" s="197">
        <f t="shared" si="72"/>
        <v>0</v>
      </c>
      <c r="H46" s="197">
        <f t="shared" si="72"/>
        <v>0</v>
      </c>
      <c r="I46" s="197">
        <f t="shared" si="72"/>
        <v>0</v>
      </c>
      <c r="J46" s="197">
        <f t="shared" si="72"/>
        <v>0</v>
      </c>
      <c r="K46" s="207"/>
      <c r="L46" s="197">
        <f aca="true" t="shared" si="73" ref="L46:Q46">L47</f>
        <v>0</v>
      </c>
      <c r="M46" s="197">
        <f t="shared" si="73"/>
        <v>0</v>
      </c>
      <c r="N46" s="197">
        <f t="shared" si="73"/>
        <v>0</v>
      </c>
      <c r="O46" s="197">
        <f t="shared" si="73"/>
        <v>0</v>
      </c>
      <c r="P46" s="197">
        <f t="shared" si="73"/>
        <v>0</v>
      </c>
      <c r="Q46" s="197">
        <f t="shared" si="73"/>
        <v>0</v>
      </c>
      <c r="R46" s="207"/>
      <c r="S46" s="197">
        <f aca="true" t="shared" si="74" ref="S46:X46">S47</f>
        <v>1.643220338983051</v>
      </c>
      <c r="T46" s="197">
        <f t="shared" si="74"/>
        <v>0</v>
      </c>
      <c r="U46" s="197">
        <f t="shared" si="74"/>
        <v>0</v>
      </c>
      <c r="V46" s="197">
        <f t="shared" si="74"/>
        <v>0</v>
      </c>
      <c r="W46" s="197">
        <f t="shared" si="74"/>
        <v>0</v>
      </c>
      <c r="X46" s="197">
        <f t="shared" si="74"/>
        <v>0</v>
      </c>
      <c r="Y46" s="207"/>
      <c r="Z46" s="197">
        <f aca="true" t="shared" si="75" ref="Z46:AE46">Z47</f>
        <v>9.898305084745763</v>
      </c>
      <c r="AA46" s="197">
        <f t="shared" si="75"/>
        <v>0</v>
      </c>
      <c r="AB46" s="197">
        <f t="shared" si="75"/>
        <v>0</v>
      </c>
      <c r="AC46" s="197">
        <f t="shared" si="75"/>
        <v>0</v>
      </c>
      <c r="AD46" s="197">
        <f t="shared" si="75"/>
        <v>0</v>
      </c>
      <c r="AE46" s="197">
        <f t="shared" si="75"/>
        <v>0</v>
      </c>
      <c r="AF46" s="207"/>
      <c r="AG46" s="197">
        <f aca="true" t="shared" si="76" ref="AG46:AL46">AG47</f>
        <v>11.541525423728814</v>
      </c>
      <c r="AH46" s="197">
        <f t="shared" si="76"/>
        <v>0</v>
      </c>
      <c r="AI46" s="197">
        <f t="shared" si="76"/>
        <v>0</v>
      </c>
      <c r="AJ46" s="197">
        <f t="shared" si="76"/>
        <v>0</v>
      </c>
      <c r="AK46" s="197">
        <f t="shared" si="76"/>
        <v>0</v>
      </c>
      <c r="AL46" s="197">
        <f t="shared" si="76"/>
        <v>0</v>
      </c>
    </row>
    <row r="47" spans="1:38" ht="31.5">
      <c r="A47" s="172" t="s">
        <v>689</v>
      </c>
      <c r="B47" s="168" t="s">
        <v>690</v>
      </c>
      <c r="C47" s="161"/>
      <c r="D47" s="161"/>
      <c r="E47" s="185">
        <f aca="true" t="shared" si="77" ref="E47:J47">E48+E51</f>
        <v>0</v>
      </c>
      <c r="F47" s="185">
        <f t="shared" si="77"/>
        <v>0</v>
      </c>
      <c r="G47" s="185">
        <f t="shared" si="77"/>
        <v>0</v>
      </c>
      <c r="H47" s="185">
        <f t="shared" si="77"/>
        <v>0</v>
      </c>
      <c r="I47" s="185">
        <f t="shared" si="77"/>
        <v>0</v>
      </c>
      <c r="J47" s="185">
        <f t="shared" si="77"/>
        <v>0</v>
      </c>
      <c r="K47" s="161"/>
      <c r="L47" s="185">
        <f aca="true" t="shared" si="78" ref="L47:Q47">L48+L51</f>
        <v>0</v>
      </c>
      <c r="M47" s="185">
        <f t="shared" si="78"/>
        <v>0</v>
      </c>
      <c r="N47" s="185">
        <f t="shared" si="78"/>
        <v>0</v>
      </c>
      <c r="O47" s="185">
        <f t="shared" si="78"/>
        <v>0</v>
      </c>
      <c r="P47" s="185">
        <f t="shared" si="78"/>
        <v>0</v>
      </c>
      <c r="Q47" s="185">
        <f t="shared" si="78"/>
        <v>0</v>
      </c>
      <c r="R47" s="161"/>
      <c r="S47" s="185">
        <f aca="true" t="shared" si="79" ref="S47:X47">S48+S51</f>
        <v>1.643220338983051</v>
      </c>
      <c r="T47" s="185">
        <f t="shared" si="79"/>
        <v>0</v>
      </c>
      <c r="U47" s="185">
        <f t="shared" si="79"/>
        <v>0</v>
      </c>
      <c r="V47" s="185">
        <f t="shared" si="79"/>
        <v>0</v>
      </c>
      <c r="W47" s="185">
        <f t="shared" si="79"/>
        <v>0</v>
      </c>
      <c r="X47" s="185">
        <f t="shared" si="79"/>
        <v>0</v>
      </c>
      <c r="Y47" s="161"/>
      <c r="Z47" s="185">
        <f aca="true" t="shared" si="80" ref="Z47:AE47">Z48+Z51</f>
        <v>9.898305084745763</v>
      </c>
      <c r="AA47" s="185">
        <f t="shared" si="80"/>
        <v>0</v>
      </c>
      <c r="AB47" s="185">
        <f t="shared" si="80"/>
        <v>0</v>
      </c>
      <c r="AC47" s="185">
        <f t="shared" si="80"/>
        <v>0</v>
      </c>
      <c r="AD47" s="185">
        <f t="shared" si="80"/>
        <v>0</v>
      </c>
      <c r="AE47" s="185">
        <f t="shared" si="80"/>
        <v>0</v>
      </c>
      <c r="AF47" s="161"/>
      <c r="AG47" s="185">
        <f aca="true" t="shared" si="81" ref="AG47:AL47">AG48+AG51</f>
        <v>11.541525423728814</v>
      </c>
      <c r="AH47" s="185">
        <f>AH48+AH51</f>
        <v>0</v>
      </c>
      <c r="AI47" s="185">
        <f t="shared" si="81"/>
        <v>0</v>
      </c>
      <c r="AJ47" s="185">
        <f t="shared" si="81"/>
        <v>0</v>
      </c>
      <c r="AK47" s="185">
        <f t="shared" si="81"/>
        <v>0</v>
      </c>
      <c r="AL47" s="185">
        <f t="shared" si="81"/>
        <v>0</v>
      </c>
    </row>
    <row r="48" spans="1:38" ht="31.5">
      <c r="A48" s="173" t="s">
        <v>691</v>
      </c>
      <c r="B48" s="162" t="s">
        <v>683</v>
      </c>
      <c r="C48" s="212"/>
      <c r="D48" s="212"/>
      <c r="E48" s="200">
        <f aca="true" t="shared" si="82" ref="E48:J48">E49+E50</f>
        <v>0</v>
      </c>
      <c r="F48" s="200">
        <f t="shared" si="82"/>
        <v>0</v>
      </c>
      <c r="G48" s="200">
        <f t="shared" si="82"/>
        <v>0</v>
      </c>
      <c r="H48" s="200">
        <f t="shared" si="82"/>
        <v>0</v>
      </c>
      <c r="I48" s="200">
        <f t="shared" si="82"/>
        <v>0</v>
      </c>
      <c r="J48" s="200">
        <f t="shared" si="82"/>
        <v>0</v>
      </c>
      <c r="K48" s="212"/>
      <c r="L48" s="200">
        <f aca="true" t="shared" si="83" ref="L48:Q48">L49+L50</f>
        <v>0</v>
      </c>
      <c r="M48" s="200">
        <f t="shared" si="83"/>
        <v>0</v>
      </c>
      <c r="N48" s="200">
        <f t="shared" si="83"/>
        <v>0</v>
      </c>
      <c r="O48" s="200">
        <f t="shared" si="83"/>
        <v>0</v>
      </c>
      <c r="P48" s="200">
        <f t="shared" si="83"/>
        <v>0</v>
      </c>
      <c r="Q48" s="200">
        <f t="shared" si="83"/>
        <v>0</v>
      </c>
      <c r="R48" s="212"/>
      <c r="S48" s="200">
        <f aca="true" t="shared" si="84" ref="S48:X48">S49+S50</f>
        <v>1.643220338983051</v>
      </c>
      <c r="T48" s="200">
        <f t="shared" si="84"/>
        <v>0</v>
      </c>
      <c r="U48" s="200">
        <f t="shared" si="84"/>
        <v>0</v>
      </c>
      <c r="V48" s="200">
        <f t="shared" si="84"/>
        <v>0</v>
      </c>
      <c r="W48" s="200">
        <f t="shared" si="84"/>
        <v>0</v>
      </c>
      <c r="X48" s="200">
        <f t="shared" si="84"/>
        <v>0</v>
      </c>
      <c r="Y48" s="212"/>
      <c r="Z48" s="200">
        <f aca="true" t="shared" si="85" ref="Z48:AE48">Z49+Z50</f>
        <v>6.046610169491526</v>
      </c>
      <c r="AA48" s="200">
        <f t="shared" si="85"/>
        <v>0</v>
      </c>
      <c r="AB48" s="200">
        <f t="shared" si="85"/>
        <v>0</v>
      </c>
      <c r="AC48" s="200">
        <f t="shared" si="85"/>
        <v>0</v>
      </c>
      <c r="AD48" s="200">
        <f t="shared" si="85"/>
        <v>0</v>
      </c>
      <c r="AE48" s="200">
        <f t="shared" si="85"/>
        <v>0</v>
      </c>
      <c r="AF48" s="212"/>
      <c r="AG48" s="200">
        <f aca="true" t="shared" si="86" ref="AG48:AL48">AG49+AG50</f>
        <v>7.689830508474577</v>
      </c>
      <c r="AH48" s="200">
        <f t="shared" si="86"/>
        <v>0</v>
      </c>
      <c r="AI48" s="200">
        <f t="shared" si="86"/>
        <v>0</v>
      </c>
      <c r="AJ48" s="200">
        <f t="shared" si="86"/>
        <v>0</v>
      </c>
      <c r="AK48" s="200">
        <f t="shared" si="86"/>
        <v>0</v>
      </c>
      <c r="AL48" s="200">
        <f t="shared" si="86"/>
        <v>0</v>
      </c>
    </row>
    <row r="49" spans="1:41" ht="31.5">
      <c r="A49" s="176" t="s">
        <v>722</v>
      </c>
      <c r="B49" s="189" t="s">
        <v>723</v>
      </c>
      <c r="C49" s="190" t="s">
        <v>614</v>
      </c>
      <c r="D49" s="190" t="s">
        <v>614</v>
      </c>
      <c r="E49" s="211"/>
      <c r="F49" s="211"/>
      <c r="G49" s="211"/>
      <c r="H49" s="211"/>
      <c r="I49" s="211"/>
      <c r="J49" s="211"/>
      <c r="K49" s="190" t="s">
        <v>614</v>
      </c>
      <c r="L49" s="211"/>
      <c r="M49" s="211"/>
      <c r="N49" s="211"/>
      <c r="O49" s="211"/>
      <c r="P49" s="211"/>
      <c r="Q49" s="211"/>
      <c r="R49" s="190" t="s">
        <v>614</v>
      </c>
      <c r="S49" s="186">
        <f>1.939/1.18</f>
        <v>1.643220338983051</v>
      </c>
      <c r="T49" s="211"/>
      <c r="U49" s="211"/>
      <c r="V49" s="211"/>
      <c r="W49" s="211"/>
      <c r="X49" s="211"/>
      <c r="Y49" s="190" t="s">
        <v>614</v>
      </c>
      <c r="Z49" s="211"/>
      <c r="AA49" s="211"/>
      <c r="AB49" s="211"/>
      <c r="AC49" s="211"/>
      <c r="AD49" s="211"/>
      <c r="AE49" s="211"/>
      <c r="AF49" s="190" t="s">
        <v>614</v>
      </c>
      <c r="AG49" s="186">
        <f>1.939/1.18</f>
        <v>1.643220338983051</v>
      </c>
      <c r="AH49" s="241"/>
      <c r="AI49" s="190"/>
      <c r="AJ49" s="211"/>
      <c r="AK49" s="190"/>
      <c r="AL49" s="190"/>
      <c r="AN49" s="257"/>
      <c r="AO49" s="257"/>
    </row>
    <row r="50" spans="1:41" ht="31.5">
      <c r="A50" s="176" t="s">
        <v>758</v>
      </c>
      <c r="B50" s="189" t="s">
        <v>759</v>
      </c>
      <c r="C50" s="190" t="s">
        <v>614</v>
      </c>
      <c r="D50" s="190" t="s">
        <v>614</v>
      </c>
      <c r="E50" s="211"/>
      <c r="F50" s="211"/>
      <c r="G50" s="211"/>
      <c r="H50" s="211"/>
      <c r="I50" s="211"/>
      <c r="J50" s="211"/>
      <c r="K50" s="190" t="s">
        <v>614</v>
      </c>
      <c r="L50" s="211"/>
      <c r="M50" s="211"/>
      <c r="N50" s="211"/>
      <c r="O50" s="211"/>
      <c r="P50" s="211"/>
      <c r="Q50" s="211"/>
      <c r="R50" s="190" t="s">
        <v>614</v>
      </c>
      <c r="S50" s="211"/>
      <c r="T50" s="211"/>
      <c r="U50" s="211"/>
      <c r="V50" s="211"/>
      <c r="W50" s="211"/>
      <c r="X50" s="211"/>
      <c r="Y50" s="190" t="s">
        <v>614</v>
      </c>
      <c r="Z50" s="186">
        <f>7.135/1.18</f>
        <v>6.046610169491526</v>
      </c>
      <c r="AA50" s="211"/>
      <c r="AB50" s="211"/>
      <c r="AC50" s="211"/>
      <c r="AD50" s="211"/>
      <c r="AE50" s="211"/>
      <c r="AF50" s="190" t="s">
        <v>614</v>
      </c>
      <c r="AG50" s="186">
        <f>7.135/1.18</f>
        <v>6.046610169491526</v>
      </c>
      <c r="AH50" s="241"/>
      <c r="AI50" s="190"/>
      <c r="AJ50" s="211"/>
      <c r="AK50" s="190"/>
      <c r="AL50" s="190"/>
      <c r="AN50" s="257"/>
      <c r="AO50" s="257"/>
    </row>
    <row r="51" spans="1:38" ht="31.5">
      <c r="A51" s="173" t="s">
        <v>755</v>
      </c>
      <c r="B51" s="162" t="s">
        <v>685</v>
      </c>
      <c r="C51" s="212"/>
      <c r="D51" s="212"/>
      <c r="E51" s="200">
        <f aca="true" t="shared" si="87" ref="E51:J51">E52</f>
        <v>0</v>
      </c>
      <c r="F51" s="200">
        <f t="shared" si="87"/>
        <v>0</v>
      </c>
      <c r="G51" s="200">
        <f t="shared" si="87"/>
        <v>0</v>
      </c>
      <c r="H51" s="200">
        <f t="shared" si="87"/>
        <v>0</v>
      </c>
      <c r="I51" s="200">
        <f t="shared" si="87"/>
        <v>0</v>
      </c>
      <c r="J51" s="200">
        <f t="shared" si="87"/>
        <v>0</v>
      </c>
      <c r="K51" s="212"/>
      <c r="L51" s="200">
        <f aca="true" t="shared" si="88" ref="L51:Q51">L52</f>
        <v>0</v>
      </c>
      <c r="M51" s="200">
        <f t="shared" si="88"/>
        <v>0</v>
      </c>
      <c r="N51" s="200">
        <f t="shared" si="88"/>
        <v>0</v>
      </c>
      <c r="O51" s="200">
        <f t="shared" si="88"/>
        <v>0</v>
      </c>
      <c r="P51" s="200">
        <f t="shared" si="88"/>
        <v>0</v>
      </c>
      <c r="Q51" s="200">
        <f t="shared" si="88"/>
        <v>0</v>
      </c>
      <c r="R51" s="212"/>
      <c r="S51" s="200">
        <f aca="true" t="shared" si="89" ref="S51:X51">S52</f>
        <v>0</v>
      </c>
      <c r="T51" s="200">
        <f t="shared" si="89"/>
        <v>0</v>
      </c>
      <c r="U51" s="200">
        <f t="shared" si="89"/>
        <v>0</v>
      </c>
      <c r="V51" s="200">
        <f t="shared" si="89"/>
        <v>0</v>
      </c>
      <c r="W51" s="200">
        <f t="shared" si="89"/>
        <v>0</v>
      </c>
      <c r="X51" s="200">
        <f t="shared" si="89"/>
        <v>0</v>
      </c>
      <c r="Y51" s="212"/>
      <c r="Z51" s="200">
        <f aca="true" t="shared" si="90" ref="Z51:AE51">Z52</f>
        <v>3.8516949152542375</v>
      </c>
      <c r="AA51" s="200">
        <f t="shared" si="90"/>
        <v>0</v>
      </c>
      <c r="AB51" s="200">
        <f t="shared" si="90"/>
        <v>0</v>
      </c>
      <c r="AC51" s="200">
        <f t="shared" si="90"/>
        <v>0</v>
      </c>
      <c r="AD51" s="200">
        <f t="shared" si="90"/>
        <v>0</v>
      </c>
      <c r="AE51" s="200">
        <f t="shared" si="90"/>
        <v>0</v>
      </c>
      <c r="AF51" s="212"/>
      <c r="AG51" s="200">
        <f aca="true" t="shared" si="91" ref="AG51:AL51">AG52</f>
        <v>3.8516949152542375</v>
      </c>
      <c r="AH51" s="240"/>
      <c r="AI51" s="200">
        <f t="shared" si="91"/>
        <v>0</v>
      </c>
      <c r="AJ51" s="200">
        <f t="shared" si="91"/>
        <v>0</v>
      </c>
      <c r="AK51" s="200">
        <f t="shared" si="91"/>
        <v>0</v>
      </c>
      <c r="AL51" s="200">
        <f t="shared" si="91"/>
        <v>0</v>
      </c>
    </row>
    <row r="52" spans="1:41" ht="15.75">
      <c r="A52" s="176" t="s">
        <v>756</v>
      </c>
      <c r="B52" s="189" t="s">
        <v>757</v>
      </c>
      <c r="C52" s="190" t="s">
        <v>614</v>
      </c>
      <c r="D52" s="190" t="s">
        <v>614</v>
      </c>
      <c r="E52" s="211"/>
      <c r="F52" s="211"/>
      <c r="G52" s="211"/>
      <c r="H52" s="211"/>
      <c r="I52" s="211"/>
      <c r="J52" s="211"/>
      <c r="K52" s="190" t="s">
        <v>614</v>
      </c>
      <c r="L52" s="211"/>
      <c r="M52" s="211"/>
      <c r="N52" s="211"/>
      <c r="O52" s="211"/>
      <c r="P52" s="211"/>
      <c r="Q52" s="211"/>
      <c r="R52" s="190" t="s">
        <v>614</v>
      </c>
      <c r="S52" s="211"/>
      <c r="T52" s="211"/>
      <c r="U52" s="211"/>
      <c r="V52" s="211"/>
      <c r="W52" s="211"/>
      <c r="X52" s="211"/>
      <c r="Y52" s="211"/>
      <c r="Z52" s="186">
        <f>4.545/1.18</f>
        <v>3.8516949152542375</v>
      </c>
      <c r="AA52" s="211"/>
      <c r="AB52" s="211"/>
      <c r="AC52" s="211"/>
      <c r="AD52" s="211"/>
      <c r="AE52" s="211"/>
      <c r="AF52" s="190" t="s">
        <v>614</v>
      </c>
      <c r="AG52" s="186">
        <f>4.545/1.18</f>
        <v>3.8516949152542375</v>
      </c>
      <c r="AH52" s="241"/>
      <c r="AI52" s="190"/>
      <c r="AJ52" s="211"/>
      <c r="AK52" s="190"/>
      <c r="AL52" s="190"/>
      <c r="AN52" s="257"/>
      <c r="AO52" s="257"/>
    </row>
    <row r="53" spans="1:38" ht="15.75">
      <c r="A53" s="207">
        <v>2</v>
      </c>
      <c r="B53" s="157" t="s">
        <v>724</v>
      </c>
      <c r="C53" s="216"/>
      <c r="D53" s="216"/>
      <c r="E53" s="185">
        <f aca="true" t="shared" si="92" ref="E53:J58">E54</f>
        <v>0</v>
      </c>
      <c r="F53" s="185">
        <f t="shared" si="92"/>
        <v>0</v>
      </c>
      <c r="G53" s="185">
        <f t="shared" si="92"/>
        <v>0</v>
      </c>
      <c r="H53" s="185">
        <f t="shared" si="92"/>
        <v>0</v>
      </c>
      <c r="I53" s="185">
        <f t="shared" si="92"/>
        <v>0</v>
      </c>
      <c r="J53" s="185">
        <f t="shared" si="92"/>
        <v>0</v>
      </c>
      <c r="K53" s="216"/>
      <c r="L53" s="185">
        <f aca="true" t="shared" si="93" ref="L53:Q58">L54</f>
        <v>6.722881355932204</v>
      </c>
      <c r="M53" s="185">
        <f t="shared" si="93"/>
        <v>0</v>
      </c>
      <c r="N53" s="185">
        <f t="shared" si="93"/>
        <v>0</v>
      </c>
      <c r="O53" s="185">
        <f t="shared" si="93"/>
        <v>0.7</v>
      </c>
      <c r="P53" s="185">
        <f t="shared" si="93"/>
        <v>0</v>
      </c>
      <c r="Q53" s="185">
        <f t="shared" si="93"/>
        <v>0</v>
      </c>
      <c r="R53" s="216"/>
      <c r="S53" s="185">
        <f aca="true" t="shared" si="94" ref="S53:X58">S54</f>
        <v>0</v>
      </c>
      <c r="T53" s="185">
        <f t="shared" si="94"/>
        <v>0</v>
      </c>
      <c r="U53" s="185">
        <f t="shared" si="94"/>
        <v>0</v>
      </c>
      <c r="V53" s="185">
        <f t="shared" si="94"/>
        <v>0</v>
      </c>
      <c r="W53" s="185">
        <f t="shared" si="94"/>
        <v>0</v>
      </c>
      <c r="X53" s="185">
        <f t="shared" si="94"/>
        <v>0</v>
      </c>
      <c r="Y53" s="216"/>
      <c r="Z53" s="185">
        <f aca="true" t="shared" si="95" ref="Z53:AE58">Z54</f>
        <v>0</v>
      </c>
      <c r="AA53" s="185">
        <f t="shared" si="95"/>
        <v>0</v>
      </c>
      <c r="AB53" s="185">
        <f t="shared" si="95"/>
        <v>0</v>
      </c>
      <c r="AC53" s="185">
        <f t="shared" si="95"/>
        <v>0</v>
      </c>
      <c r="AD53" s="185">
        <f t="shared" si="95"/>
        <v>0</v>
      </c>
      <c r="AE53" s="185">
        <f t="shared" si="95"/>
        <v>0</v>
      </c>
      <c r="AF53" s="216"/>
      <c r="AG53" s="185">
        <f aca="true" t="shared" si="96" ref="AG53:AH58">AG54</f>
        <v>6.722881355932204</v>
      </c>
      <c r="AH53" s="242">
        <f>AH54</f>
        <v>0</v>
      </c>
      <c r="AI53" s="185">
        <f aca="true" t="shared" si="97" ref="AI53:AI58">AI54</f>
        <v>0</v>
      </c>
      <c r="AJ53" s="185">
        <f aca="true" t="shared" si="98" ref="AJ53:AJ58">AJ54</f>
        <v>0.7</v>
      </c>
      <c r="AK53" s="185">
        <f aca="true" t="shared" si="99" ref="AK53:AK58">AK54</f>
        <v>0</v>
      </c>
      <c r="AL53" s="185">
        <f aca="true" t="shared" si="100" ref="AL53:AL58">AL54</f>
        <v>0</v>
      </c>
    </row>
    <row r="54" spans="1:38" ht="47.25">
      <c r="A54" s="171" t="s">
        <v>725</v>
      </c>
      <c r="B54" s="157" t="s">
        <v>676</v>
      </c>
      <c r="C54" s="216"/>
      <c r="D54" s="216"/>
      <c r="E54" s="185">
        <f t="shared" si="92"/>
        <v>0</v>
      </c>
      <c r="F54" s="185">
        <f t="shared" si="92"/>
        <v>0</v>
      </c>
      <c r="G54" s="185">
        <f t="shared" si="92"/>
        <v>0</v>
      </c>
      <c r="H54" s="185">
        <f t="shared" si="92"/>
        <v>0</v>
      </c>
      <c r="I54" s="185">
        <f t="shared" si="92"/>
        <v>0</v>
      </c>
      <c r="J54" s="185">
        <f t="shared" si="92"/>
        <v>0</v>
      </c>
      <c r="K54" s="216"/>
      <c r="L54" s="185">
        <f t="shared" si="93"/>
        <v>6.722881355932204</v>
      </c>
      <c r="M54" s="185">
        <f t="shared" si="93"/>
        <v>0</v>
      </c>
      <c r="N54" s="185">
        <f t="shared" si="93"/>
        <v>0</v>
      </c>
      <c r="O54" s="185">
        <f t="shared" si="93"/>
        <v>0.7</v>
      </c>
      <c r="P54" s="185">
        <f t="shared" si="93"/>
        <v>0</v>
      </c>
      <c r="Q54" s="185">
        <f t="shared" si="93"/>
        <v>0</v>
      </c>
      <c r="R54" s="216"/>
      <c r="S54" s="185">
        <f t="shared" si="94"/>
        <v>0</v>
      </c>
      <c r="T54" s="185">
        <f t="shared" si="94"/>
        <v>0</v>
      </c>
      <c r="U54" s="185">
        <f t="shared" si="94"/>
        <v>0</v>
      </c>
      <c r="V54" s="185">
        <f t="shared" si="94"/>
        <v>0</v>
      </c>
      <c r="W54" s="185">
        <f t="shared" si="94"/>
        <v>0</v>
      </c>
      <c r="X54" s="185">
        <f t="shared" si="94"/>
        <v>0</v>
      </c>
      <c r="Y54" s="216"/>
      <c r="Z54" s="185">
        <f t="shared" si="95"/>
        <v>0</v>
      </c>
      <c r="AA54" s="185">
        <f t="shared" si="95"/>
        <v>0</v>
      </c>
      <c r="AB54" s="185">
        <f t="shared" si="95"/>
        <v>0</v>
      </c>
      <c r="AC54" s="185">
        <f t="shared" si="95"/>
        <v>0</v>
      </c>
      <c r="AD54" s="185">
        <f t="shared" si="95"/>
        <v>0</v>
      </c>
      <c r="AE54" s="185">
        <f t="shared" si="95"/>
        <v>0</v>
      </c>
      <c r="AF54" s="216"/>
      <c r="AG54" s="185">
        <f t="shared" si="96"/>
        <v>6.722881355932204</v>
      </c>
      <c r="AH54" s="242">
        <f t="shared" si="96"/>
        <v>0</v>
      </c>
      <c r="AI54" s="185">
        <f t="shared" si="97"/>
        <v>0</v>
      </c>
      <c r="AJ54" s="185">
        <f t="shared" si="98"/>
        <v>0.7</v>
      </c>
      <c r="AK54" s="185">
        <f t="shared" si="99"/>
        <v>0</v>
      </c>
      <c r="AL54" s="185">
        <f t="shared" si="100"/>
        <v>0</v>
      </c>
    </row>
    <row r="55" spans="1:38" ht="15.75">
      <c r="A55" s="171" t="s">
        <v>726</v>
      </c>
      <c r="B55" s="158" t="s">
        <v>677</v>
      </c>
      <c r="C55" s="216"/>
      <c r="D55" s="216"/>
      <c r="E55" s="185">
        <f t="shared" si="92"/>
        <v>0</v>
      </c>
      <c r="F55" s="185">
        <f t="shared" si="92"/>
        <v>0</v>
      </c>
      <c r="G55" s="185">
        <f t="shared" si="92"/>
        <v>0</v>
      </c>
      <c r="H55" s="185">
        <f t="shared" si="92"/>
        <v>0</v>
      </c>
      <c r="I55" s="185">
        <f t="shared" si="92"/>
        <v>0</v>
      </c>
      <c r="J55" s="185">
        <f t="shared" si="92"/>
        <v>0</v>
      </c>
      <c r="K55" s="216"/>
      <c r="L55" s="185">
        <f t="shared" si="93"/>
        <v>6.722881355932204</v>
      </c>
      <c r="M55" s="185">
        <f t="shared" si="93"/>
        <v>0</v>
      </c>
      <c r="N55" s="185">
        <f t="shared" si="93"/>
        <v>0</v>
      </c>
      <c r="O55" s="185">
        <f t="shared" si="93"/>
        <v>0.7</v>
      </c>
      <c r="P55" s="185">
        <f t="shared" si="93"/>
        <v>0</v>
      </c>
      <c r="Q55" s="185">
        <f t="shared" si="93"/>
        <v>0</v>
      </c>
      <c r="R55" s="216"/>
      <c r="S55" s="185">
        <f t="shared" si="94"/>
        <v>0</v>
      </c>
      <c r="T55" s="185">
        <f t="shared" si="94"/>
        <v>0</v>
      </c>
      <c r="U55" s="185">
        <f t="shared" si="94"/>
        <v>0</v>
      </c>
      <c r="V55" s="185">
        <f t="shared" si="94"/>
        <v>0</v>
      </c>
      <c r="W55" s="185">
        <f t="shared" si="94"/>
        <v>0</v>
      </c>
      <c r="X55" s="185">
        <f t="shared" si="94"/>
        <v>0</v>
      </c>
      <c r="Y55" s="216"/>
      <c r="Z55" s="185">
        <f t="shared" si="95"/>
        <v>0</v>
      </c>
      <c r="AA55" s="185">
        <f t="shared" si="95"/>
        <v>0</v>
      </c>
      <c r="AB55" s="185">
        <f t="shared" si="95"/>
        <v>0</v>
      </c>
      <c r="AC55" s="185">
        <f t="shared" si="95"/>
        <v>0</v>
      </c>
      <c r="AD55" s="185">
        <f t="shared" si="95"/>
        <v>0</v>
      </c>
      <c r="AE55" s="185">
        <f t="shared" si="95"/>
        <v>0</v>
      </c>
      <c r="AF55" s="216"/>
      <c r="AG55" s="185">
        <f t="shared" si="96"/>
        <v>6.722881355932204</v>
      </c>
      <c r="AH55" s="242">
        <f t="shared" si="96"/>
        <v>0</v>
      </c>
      <c r="AI55" s="185">
        <f t="shared" si="97"/>
        <v>0</v>
      </c>
      <c r="AJ55" s="185">
        <f t="shared" si="98"/>
        <v>0.7</v>
      </c>
      <c r="AK55" s="185">
        <f t="shared" si="99"/>
        <v>0</v>
      </c>
      <c r="AL55" s="185">
        <f t="shared" si="100"/>
        <v>0</v>
      </c>
    </row>
    <row r="56" spans="1:38" ht="15.75">
      <c r="A56" s="171" t="s">
        <v>727</v>
      </c>
      <c r="B56" s="158" t="s">
        <v>678</v>
      </c>
      <c r="C56" s="207"/>
      <c r="D56" s="207"/>
      <c r="E56" s="185">
        <f t="shared" si="92"/>
        <v>0</v>
      </c>
      <c r="F56" s="185">
        <f t="shared" si="92"/>
        <v>0</v>
      </c>
      <c r="G56" s="185">
        <f t="shared" si="92"/>
        <v>0</v>
      </c>
      <c r="H56" s="185">
        <f t="shared" si="92"/>
        <v>0</v>
      </c>
      <c r="I56" s="185">
        <f t="shared" si="92"/>
        <v>0</v>
      </c>
      <c r="J56" s="185">
        <f t="shared" si="92"/>
        <v>0</v>
      </c>
      <c r="K56" s="207"/>
      <c r="L56" s="185">
        <f t="shared" si="93"/>
        <v>6.722881355932204</v>
      </c>
      <c r="M56" s="185">
        <f t="shared" si="93"/>
        <v>0</v>
      </c>
      <c r="N56" s="185">
        <f t="shared" si="93"/>
        <v>0</v>
      </c>
      <c r="O56" s="185">
        <f t="shared" si="93"/>
        <v>0.7</v>
      </c>
      <c r="P56" s="185">
        <f t="shared" si="93"/>
        <v>0</v>
      </c>
      <c r="Q56" s="185">
        <f t="shared" si="93"/>
        <v>0</v>
      </c>
      <c r="R56" s="207"/>
      <c r="S56" s="185">
        <f t="shared" si="94"/>
        <v>0</v>
      </c>
      <c r="T56" s="185">
        <f t="shared" si="94"/>
        <v>0</v>
      </c>
      <c r="U56" s="185">
        <f t="shared" si="94"/>
        <v>0</v>
      </c>
      <c r="V56" s="185">
        <f t="shared" si="94"/>
        <v>0</v>
      </c>
      <c r="W56" s="185">
        <f t="shared" si="94"/>
        <v>0</v>
      </c>
      <c r="X56" s="185">
        <f t="shared" si="94"/>
        <v>0</v>
      </c>
      <c r="Y56" s="207"/>
      <c r="Z56" s="185">
        <f t="shared" si="95"/>
        <v>0</v>
      </c>
      <c r="AA56" s="185">
        <f t="shared" si="95"/>
        <v>0</v>
      </c>
      <c r="AB56" s="185">
        <f t="shared" si="95"/>
        <v>0</v>
      </c>
      <c r="AC56" s="185">
        <f t="shared" si="95"/>
        <v>0</v>
      </c>
      <c r="AD56" s="185">
        <f t="shared" si="95"/>
        <v>0</v>
      </c>
      <c r="AE56" s="185">
        <f t="shared" si="95"/>
        <v>0</v>
      </c>
      <c r="AF56" s="207"/>
      <c r="AG56" s="185">
        <f t="shared" si="96"/>
        <v>6.722881355932204</v>
      </c>
      <c r="AH56" s="242">
        <f t="shared" si="96"/>
        <v>0</v>
      </c>
      <c r="AI56" s="185">
        <f t="shared" si="97"/>
        <v>0</v>
      </c>
      <c r="AJ56" s="185">
        <f t="shared" si="98"/>
        <v>0.7</v>
      </c>
      <c r="AK56" s="185">
        <f t="shared" si="99"/>
        <v>0</v>
      </c>
      <c r="AL56" s="185">
        <f t="shared" si="100"/>
        <v>0</v>
      </c>
    </row>
    <row r="57" spans="1:38" ht="15.75">
      <c r="A57" s="171" t="s">
        <v>728</v>
      </c>
      <c r="B57" s="191" t="s">
        <v>729</v>
      </c>
      <c r="C57" s="216"/>
      <c r="D57" s="216"/>
      <c r="E57" s="185">
        <f t="shared" si="92"/>
        <v>0</v>
      </c>
      <c r="F57" s="185">
        <f t="shared" si="92"/>
        <v>0</v>
      </c>
      <c r="G57" s="185">
        <f t="shared" si="92"/>
        <v>0</v>
      </c>
      <c r="H57" s="185">
        <f t="shared" si="92"/>
        <v>0</v>
      </c>
      <c r="I57" s="185">
        <f t="shared" si="92"/>
        <v>0</v>
      </c>
      <c r="J57" s="185">
        <f t="shared" si="92"/>
        <v>0</v>
      </c>
      <c r="K57" s="216"/>
      <c r="L57" s="185">
        <f t="shared" si="93"/>
        <v>6.722881355932204</v>
      </c>
      <c r="M57" s="185">
        <f t="shared" si="93"/>
        <v>0</v>
      </c>
      <c r="N57" s="185">
        <f t="shared" si="93"/>
        <v>0</v>
      </c>
      <c r="O57" s="185">
        <f t="shared" si="93"/>
        <v>0.7</v>
      </c>
      <c r="P57" s="185">
        <f t="shared" si="93"/>
        <v>0</v>
      </c>
      <c r="Q57" s="185">
        <f t="shared" si="93"/>
        <v>0</v>
      </c>
      <c r="R57" s="216"/>
      <c r="S57" s="185">
        <f t="shared" si="94"/>
        <v>0</v>
      </c>
      <c r="T57" s="185">
        <f t="shared" si="94"/>
        <v>0</v>
      </c>
      <c r="U57" s="185">
        <f t="shared" si="94"/>
        <v>0</v>
      </c>
      <c r="V57" s="185">
        <f t="shared" si="94"/>
        <v>0</v>
      </c>
      <c r="W57" s="185">
        <f t="shared" si="94"/>
        <v>0</v>
      </c>
      <c r="X57" s="185">
        <f t="shared" si="94"/>
        <v>0</v>
      </c>
      <c r="Y57" s="216"/>
      <c r="Z57" s="185">
        <f t="shared" si="95"/>
        <v>0</v>
      </c>
      <c r="AA57" s="185">
        <f t="shared" si="95"/>
        <v>0</v>
      </c>
      <c r="AB57" s="185">
        <f t="shared" si="95"/>
        <v>0</v>
      </c>
      <c r="AC57" s="185">
        <f t="shared" si="95"/>
        <v>0</v>
      </c>
      <c r="AD57" s="185">
        <f t="shared" si="95"/>
        <v>0</v>
      </c>
      <c r="AE57" s="185">
        <f t="shared" si="95"/>
        <v>0</v>
      </c>
      <c r="AF57" s="216"/>
      <c r="AG57" s="185">
        <f t="shared" si="96"/>
        <v>6.722881355932204</v>
      </c>
      <c r="AH57" s="242">
        <f t="shared" si="96"/>
        <v>0</v>
      </c>
      <c r="AI57" s="185">
        <f t="shared" si="97"/>
        <v>0</v>
      </c>
      <c r="AJ57" s="185">
        <f t="shared" si="98"/>
        <v>0.7</v>
      </c>
      <c r="AK57" s="185">
        <f t="shared" si="99"/>
        <v>0</v>
      </c>
      <c r="AL57" s="185">
        <f t="shared" si="100"/>
        <v>0</v>
      </c>
    </row>
    <row r="58" spans="1:38" ht="15.75">
      <c r="A58" s="171" t="s">
        <v>730</v>
      </c>
      <c r="B58" s="188" t="s">
        <v>710</v>
      </c>
      <c r="C58" s="216"/>
      <c r="D58" s="216"/>
      <c r="E58" s="185">
        <f t="shared" si="92"/>
        <v>0</v>
      </c>
      <c r="F58" s="185">
        <f t="shared" si="92"/>
        <v>0</v>
      </c>
      <c r="G58" s="185">
        <f t="shared" si="92"/>
        <v>0</v>
      </c>
      <c r="H58" s="185">
        <f t="shared" si="92"/>
        <v>0</v>
      </c>
      <c r="I58" s="185">
        <f t="shared" si="92"/>
        <v>0</v>
      </c>
      <c r="J58" s="185">
        <f t="shared" si="92"/>
        <v>0</v>
      </c>
      <c r="K58" s="216"/>
      <c r="L58" s="185">
        <f t="shared" si="93"/>
        <v>6.722881355932204</v>
      </c>
      <c r="M58" s="185">
        <f t="shared" si="93"/>
        <v>0</v>
      </c>
      <c r="N58" s="185">
        <f t="shared" si="93"/>
        <v>0</v>
      </c>
      <c r="O58" s="185">
        <f t="shared" si="93"/>
        <v>0.7</v>
      </c>
      <c r="P58" s="185">
        <f t="shared" si="93"/>
        <v>0</v>
      </c>
      <c r="Q58" s="185">
        <f t="shared" si="93"/>
        <v>0</v>
      </c>
      <c r="R58" s="216"/>
      <c r="S58" s="185">
        <f t="shared" si="94"/>
        <v>0</v>
      </c>
      <c r="T58" s="185">
        <f t="shared" si="94"/>
        <v>0</v>
      </c>
      <c r="U58" s="185">
        <f t="shared" si="94"/>
        <v>0</v>
      </c>
      <c r="V58" s="185">
        <f t="shared" si="94"/>
        <v>0</v>
      </c>
      <c r="W58" s="185">
        <f t="shared" si="94"/>
        <v>0</v>
      </c>
      <c r="X58" s="185">
        <f t="shared" si="94"/>
        <v>0</v>
      </c>
      <c r="Y58" s="216"/>
      <c r="Z58" s="185">
        <f t="shared" si="95"/>
        <v>0</v>
      </c>
      <c r="AA58" s="185">
        <f t="shared" si="95"/>
        <v>0</v>
      </c>
      <c r="AB58" s="185">
        <f t="shared" si="95"/>
        <v>0</v>
      </c>
      <c r="AC58" s="185">
        <f t="shared" si="95"/>
        <v>0</v>
      </c>
      <c r="AD58" s="185">
        <f t="shared" si="95"/>
        <v>0</v>
      </c>
      <c r="AE58" s="185">
        <f t="shared" si="95"/>
        <v>0</v>
      </c>
      <c r="AF58" s="216"/>
      <c r="AG58" s="185">
        <f t="shared" si="96"/>
        <v>6.722881355932204</v>
      </c>
      <c r="AH58" s="242">
        <f t="shared" si="96"/>
        <v>0</v>
      </c>
      <c r="AI58" s="185">
        <f t="shared" si="97"/>
        <v>0</v>
      </c>
      <c r="AJ58" s="185">
        <f t="shared" si="98"/>
        <v>0.7</v>
      </c>
      <c r="AK58" s="185">
        <f t="shared" si="99"/>
        <v>0</v>
      </c>
      <c r="AL58" s="185">
        <f t="shared" si="100"/>
        <v>0</v>
      </c>
    </row>
    <row r="59" spans="1:38" ht="31.5">
      <c r="A59" s="217" t="s">
        <v>731</v>
      </c>
      <c r="B59" s="193" t="s">
        <v>685</v>
      </c>
      <c r="C59" s="218"/>
      <c r="D59" s="218"/>
      <c r="E59" s="221">
        <f aca="true" t="shared" si="101" ref="E59:J59">SUM(E60:E60)</f>
        <v>0</v>
      </c>
      <c r="F59" s="221">
        <f t="shared" si="101"/>
        <v>0</v>
      </c>
      <c r="G59" s="221">
        <f t="shared" si="101"/>
        <v>0</v>
      </c>
      <c r="H59" s="221">
        <f t="shared" si="101"/>
        <v>0</v>
      </c>
      <c r="I59" s="221">
        <f t="shared" si="101"/>
        <v>0</v>
      </c>
      <c r="J59" s="221">
        <f t="shared" si="101"/>
        <v>0</v>
      </c>
      <c r="K59" s="218"/>
      <c r="L59" s="221">
        <f aca="true" t="shared" si="102" ref="L59:Q59">SUM(L60:L60)</f>
        <v>6.722881355932204</v>
      </c>
      <c r="M59" s="221">
        <f t="shared" si="102"/>
        <v>0</v>
      </c>
      <c r="N59" s="221">
        <f t="shared" si="102"/>
        <v>0</v>
      </c>
      <c r="O59" s="221">
        <f t="shared" si="102"/>
        <v>0.7</v>
      </c>
      <c r="P59" s="221">
        <f t="shared" si="102"/>
        <v>0</v>
      </c>
      <c r="Q59" s="221">
        <f t="shared" si="102"/>
        <v>0</v>
      </c>
      <c r="R59" s="218"/>
      <c r="S59" s="221">
        <f aca="true" t="shared" si="103" ref="S59:X59">SUM(S60:S60)</f>
        <v>0</v>
      </c>
      <c r="T59" s="221">
        <f t="shared" si="103"/>
        <v>0</v>
      </c>
      <c r="U59" s="221">
        <f t="shared" si="103"/>
        <v>0</v>
      </c>
      <c r="V59" s="221">
        <f t="shared" si="103"/>
        <v>0</v>
      </c>
      <c r="W59" s="221">
        <f t="shared" si="103"/>
        <v>0</v>
      </c>
      <c r="X59" s="221">
        <f t="shared" si="103"/>
        <v>0</v>
      </c>
      <c r="Y59" s="218"/>
      <c r="Z59" s="221">
        <f aca="true" t="shared" si="104" ref="Z59:AE59">SUM(Z60:Z60)</f>
        <v>0</v>
      </c>
      <c r="AA59" s="221">
        <f t="shared" si="104"/>
        <v>0</v>
      </c>
      <c r="AB59" s="221">
        <f t="shared" si="104"/>
        <v>0</v>
      </c>
      <c r="AC59" s="221">
        <f t="shared" si="104"/>
        <v>0</v>
      </c>
      <c r="AD59" s="221">
        <f t="shared" si="104"/>
        <v>0</v>
      </c>
      <c r="AE59" s="221">
        <f t="shared" si="104"/>
        <v>0</v>
      </c>
      <c r="AF59" s="218"/>
      <c r="AG59" s="221">
        <f aca="true" t="shared" si="105" ref="AG59:AL59">SUM(AG60:AG60)</f>
        <v>6.722881355932204</v>
      </c>
      <c r="AH59" s="243">
        <f>SUM(AH60:AH60)</f>
        <v>0</v>
      </c>
      <c r="AI59" s="221">
        <f t="shared" si="105"/>
        <v>0</v>
      </c>
      <c r="AJ59" s="221">
        <f t="shared" si="105"/>
        <v>0.7</v>
      </c>
      <c r="AK59" s="221">
        <f t="shared" si="105"/>
        <v>0</v>
      </c>
      <c r="AL59" s="221">
        <f t="shared" si="105"/>
        <v>0</v>
      </c>
    </row>
    <row r="60" spans="1:41" ht="63">
      <c r="A60" s="169" t="s">
        <v>732</v>
      </c>
      <c r="B60" s="194" t="s">
        <v>733</v>
      </c>
      <c r="C60" s="190" t="s">
        <v>614</v>
      </c>
      <c r="D60" s="190" t="s">
        <v>614</v>
      </c>
      <c r="E60" s="214"/>
      <c r="F60" s="214"/>
      <c r="G60" s="214"/>
      <c r="H60" s="214"/>
      <c r="I60" s="214"/>
      <c r="J60" s="214"/>
      <c r="K60" s="190" t="s">
        <v>614</v>
      </c>
      <c r="L60" s="186">
        <f>7.933/1.18</f>
        <v>6.722881355932204</v>
      </c>
      <c r="M60" s="214"/>
      <c r="N60" s="214"/>
      <c r="O60" s="214">
        <v>0.7</v>
      </c>
      <c r="P60" s="214"/>
      <c r="Q60" s="214"/>
      <c r="R60" s="190" t="s">
        <v>614</v>
      </c>
      <c r="S60" s="214"/>
      <c r="T60" s="214"/>
      <c r="U60" s="214"/>
      <c r="V60" s="214"/>
      <c r="W60" s="214"/>
      <c r="X60" s="214"/>
      <c r="Y60" s="190" t="s">
        <v>614</v>
      </c>
      <c r="Z60" s="214"/>
      <c r="AA60" s="214"/>
      <c r="AB60" s="214"/>
      <c r="AC60" s="214"/>
      <c r="AD60" s="214"/>
      <c r="AE60" s="214"/>
      <c r="AF60" s="190" t="s">
        <v>614</v>
      </c>
      <c r="AG60" s="186">
        <f>7.933/1.18</f>
        <v>6.722881355932204</v>
      </c>
      <c r="AH60" s="239"/>
      <c r="AI60" s="190"/>
      <c r="AJ60" s="214">
        <v>0.7</v>
      </c>
      <c r="AK60" s="190"/>
      <c r="AL60" s="190"/>
      <c r="AN60" s="257"/>
      <c r="AO60" s="257"/>
    </row>
    <row r="61" spans="3:13" s="24" customFormat="1" ht="15" customHeight="1">
      <c r="C61" s="337" t="s">
        <v>807</v>
      </c>
      <c r="D61" s="337"/>
      <c r="E61" s="337"/>
      <c r="F61" s="337"/>
      <c r="G61" s="337"/>
      <c r="H61" s="337"/>
      <c r="I61" s="337"/>
      <c r="J61" s="337"/>
      <c r="K61" s="337"/>
      <c r="L61" s="337"/>
      <c r="M61" s="337"/>
    </row>
    <row r="62" spans="3:33" s="24" customFormat="1" ht="56.25" customHeight="1">
      <c r="C62" s="338"/>
      <c r="D62" s="338"/>
      <c r="E62" s="338"/>
      <c r="F62" s="338"/>
      <c r="G62" s="338"/>
      <c r="H62" s="338"/>
      <c r="I62" s="338"/>
      <c r="J62" s="338"/>
      <c r="K62" s="338"/>
      <c r="L62" s="338"/>
      <c r="M62" s="338"/>
      <c r="N62" s="307"/>
      <c r="P62" s="308"/>
      <c r="R62" s="308"/>
      <c r="S62" s="308"/>
      <c r="T62" s="310"/>
      <c r="AB62" s="316" t="s">
        <v>823</v>
      </c>
      <c r="AG62" s="308"/>
    </row>
  </sheetData>
  <sheetProtection/>
  <mergeCells count="23">
    <mergeCell ref="C61:M62"/>
    <mergeCell ref="E17:J17"/>
    <mergeCell ref="L17:Q17"/>
    <mergeCell ref="S17:X17"/>
    <mergeCell ref="Z17:AE17"/>
    <mergeCell ref="AG17:AL17"/>
    <mergeCell ref="C15:C18"/>
    <mergeCell ref="A13:AL13"/>
    <mergeCell ref="A14:AL14"/>
    <mergeCell ref="D16:J16"/>
    <mergeCell ref="A12:AL12"/>
    <mergeCell ref="AF16:AL16"/>
    <mergeCell ref="D15:AL15"/>
    <mergeCell ref="A4:AL4"/>
    <mergeCell ref="A7:AL7"/>
    <mergeCell ref="A8:AL8"/>
    <mergeCell ref="K16:Q16"/>
    <mergeCell ref="R16:X16"/>
    <mergeCell ref="Y16:AE16"/>
    <mergeCell ref="A15:A18"/>
    <mergeCell ref="B15:B18"/>
    <mergeCell ref="A5:AL5"/>
    <mergeCell ref="A10:AL10"/>
  </mergeCells>
  <printOptions/>
  <pageMargins left="0.984251968503937" right="0.3937007874015748" top="0.5905511811023622" bottom="0.5905511811023622" header="0.31496062992125984" footer="0.31496062992125984"/>
  <pageSetup fitToHeight="0" fitToWidth="1" horizontalDpi="600" verticalDpi="600" orientation="landscape" paperSize="8" scale="32"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CJ62"/>
  <sheetViews>
    <sheetView zoomScalePageLayoutView="0" workbookViewId="0" topLeftCell="A1">
      <selection activeCell="L1" sqref="A1:AZ62"/>
    </sheetView>
  </sheetViews>
  <sheetFormatPr defaultColWidth="9.00390625" defaultRowHeight="15.75" outlineLevelCol="1"/>
  <cols>
    <col min="1" max="1" width="12.00390625" style="1" customWidth="1"/>
    <col min="2" max="2" width="33.125" style="1" customWidth="1"/>
    <col min="3" max="3" width="13.875" style="1" customWidth="1"/>
    <col min="4" max="15" width="5.75390625" style="1" bestFit="1" customWidth="1"/>
    <col min="16" max="16" width="7.25390625" style="1" hidden="1" customWidth="1" outlineLevel="1"/>
    <col min="17" max="51" width="6.00390625" style="1" hidden="1" customWidth="1" outlineLevel="1"/>
    <col min="52" max="52" width="32.375" style="1" hidden="1" customWidth="1" outlineLevel="1"/>
    <col min="53" max="53" width="9.00390625" style="1" customWidth="1" collapsed="1"/>
    <col min="54" max="16384" width="9.00390625" style="1" customWidth="1"/>
  </cols>
  <sheetData>
    <row r="1" spans="14:52" ht="18.75">
      <c r="N1" s="23" t="s">
        <v>329</v>
      </c>
      <c r="P1" s="23" t="s">
        <v>330</v>
      </c>
      <c r="V1" s="2"/>
      <c r="W1" s="2"/>
      <c r="X1" s="2"/>
      <c r="Y1" s="2"/>
      <c r="Z1" s="2"/>
      <c r="AA1" s="2"/>
      <c r="AB1" s="2"/>
      <c r="AC1" s="2"/>
      <c r="AD1" s="2"/>
      <c r="AE1" s="2"/>
      <c r="AZ1" s="23" t="s">
        <v>329</v>
      </c>
    </row>
    <row r="2" spans="14:52" ht="18.75">
      <c r="N2" s="13" t="s">
        <v>1</v>
      </c>
      <c r="P2" s="13" t="s">
        <v>1</v>
      </c>
      <c r="V2" s="2"/>
      <c r="W2" s="2"/>
      <c r="X2" s="2"/>
      <c r="Y2" s="2"/>
      <c r="Z2" s="2"/>
      <c r="AA2" s="2"/>
      <c r="AB2" s="2"/>
      <c r="AC2" s="2"/>
      <c r="AD2" s="2"/>
      <c r="AE2" s="2"/>
      <c r="AZ2" s="13" t="s">
        <v>1</v>
      </c>
    </row>
    <row r="3" spans="14:52" ht="15.75" customHeight="1">
      <c r="N3" s="13" t="s">
        <v>787</v>
      </c>
      <c r="P3" s="13" t="s">
        <v>787</v>
      </c>
      <c r="V3" s="2"/>
      <c r="W3" s="2"/>
      <c r="X3" s="2"/>
      <c r="Y3" s="2"/>
      <c r="Z3" s="2"/>
      <c r="AA3" s="2"/>
      <c r="AB3" s="2"/>
      <c r="AC3" s="2"/>
      <c r="AD3" s="2"/>
      <c r="AE3" s="2"/>
      <c r="AZ3" s="13" t="s">
        <v>249</v>
      </c>
    </row>
    <row r="4" spans="1:52" ht="31.5" customHeight="1">
      <c r="A4" s="390" t="s">
        <v>378</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row>
    <row r="6" spans="1:52" ht="18.75">
      <c r="A6" s="344" t="s">
        <v>668</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row>
    <row r="7" spans="1:52" ht="15.75">
      <c r="A7" s="335" t="s">
        <v>295</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row>
    <row r="8" spans="1:50" ht="15.75">
      <c r="A8" s="2"/>
      <c r="B8" s="2"/>
      <c r="C8" s="2"/>
      <c r="D8" s="2"/>
      <c r="E8" s="2"/>
      <c r="F8" s="2"/>
      <c r="G8" s="2"/>
      <c r="H8" s="2"/>
      <c r="I8" s="2"/>
      <c r="J8" s="2"/>
      <c r="K8" s="2"/>
      <c r="L8" s="2"/>
      <c r="M8" s="2"/>
      <c r="N8" s="2"/>
      <c r="O8" s="2"/>
      <c r="P8" s="2"/>
      <c r="Q8" s="2"/>
      <c r="R8" s="2"/>
      <c r="S8" s="2"/>
      <c r="T8" s="2"/>
      <c r="U8" s="2"/>
      <c r="V8" s="2"/>
      <c r="W8" s="4"/>
      <c r="X8" s="4"/>
      <c r="Y8" s="4"/>
      <c r="Z8" s="4"/>
      <c r="AA8" s="4"/>
      <c r="AB8" s="4"/>
      <c r="AC8" s="4"/>
      <c r="AD8" s="4"/>
      <c r="AE8" s="4"/>
      <c r="AF8" s="4"/>
      <c r="AG8" s="4"/>
      <c r="AH8" s="4"/>
      <c r="AI8" s="2"/>
      <c r="AJ8" s="4"/>
      <c r="AK8" s="2"/>
      <c r="AL8" s="2"/>
      <c r="AM8" s="2"/>
      <c r="AN8" s="2"/>
      <c r="AO8" s="2"/>
      <c r="AP8" s="2"/>
      <c r="AQ8" s="2"/>
      <c r="AR8" s="2"/>
      <c r="AS8" s="2"/>
      <c r="AT8" s="2"/>
      <c r="AU8" s="2"/>
      <c r="AV8" s="2"/>
      <c r="AW8" s="2"/>
      <c r="AX8" s="2"/>
    </row>
    <row r="9" spans="1:52" ht="18.75">
      <c r="A9" s="342" t="s">
        <v>785</v>
      </c>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row>
    <row r="11" spans="1:52" ht="18.75">
      <c r="A11" s="342" t="s">
        <v>155</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row>
    <row r="12" spans="1:52" ht="15.75">
      <c r="A12" s="336" t="s">
        <v>156</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6"/>
      <c r="AX12" s="336"/>
      <c r="AY12" s="336"/>
      <c r="AZ12" s="336"/>
    </row>
    <row r="13" spans="1:51" ht="15.7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row>
    <row r="14" spans="1:52" ht="38.25" customHeight="1">
      <c r="A14" s="384" t="s">
        <v>164</v>
      </c>
      <c r="B14" s="384" t="s">
        <v>31</v>
      </c>
      <c r="C14" s="384" t="s">
        <v>4</v>
      </c>
      <c r="D14" s="396" t="s">
        <v>478</v>
      </c>
      <c r="E14" s="397"/>
      <c r="F14" s="397"/>
      <c r="G14" s="397"/>
      <c r="H14" s="397"/>
      <c r="I14" s="397"/>
      <c r="J14" s="397"/>
      <c r="K14" s="397"/>
      <c r="L14" s="397"/>
      <c r="M14" s="397"/>
      <c r="N14" s="397"/>
      <c r="O14" s="398"/>
      <c r="P14" s="405" t="s">
        <v>327</v>
      </c>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06"/>
      <c r="AP14" s="406"/>
      <c r="AQ14" s="406"/>
      <c r="AR14" s="406"/>
      <c r="AS14" s="406"/>
      <c r="AT14" s="406"/>
      <c r="AU14" s="406"/>
      <c r="AV14" s="406"/>
      <c r="AW14" s="406"/>
      <c r="AX14" s="406"/>
      <c r="AY14" s="407"/>
      <c r="AZ14" s="346" t="s">
        <v>160</v>
      </c>
    </row>
    <row r="15" spans="1:88" ht="15.75" customHeight="1">
      <c r="A15" s="384"/>
      <c r="B15" s="384"/>
      <c r="C15" s="384"/>
      <c r="D15" s="399"/>
      <c r="E15" s="393"/>
      <c r="F15" s="393"/>
      <c r="G15" s="393"/>
      <c r="H15" s="393"/>
      <c r="I15" s="393"/>
      <c r="J15" s="393"/>
      <c r="K15" s="393"/>
      <c r="L15" s="393"/>
      <c r="M15" s="393"/>
      <c r="N15" s="393"/>
      <c r="O15" s="400"/>
      <c r="P15" s="367" t="s">
        <v>20</v>
      </c>
      <c r="Q15" s="367"/>
      <c r="R15" s="367"/>
      <c r="S15" s="367"/>
      <c r="T15" s="367"/>
      <c r="U15" s="367"/>
      <c r="V15" s="367"/>
      <c r="W15" s="367"/>
      <c r="X15" s="367"/>
      <c r="Y15" s="367"/>
      <c r="Z15" s="367"/>
      <c r="AA15" s="367"/>
      <c r="AB15" s="367" t="s">
        <v>95</v>
      </c>
      <c r="AC15" s="367"/>
      <c r="AD15" s="367"/>
      <c r="AE15" s="367"/>
      <c r="AF15" s="367"/>
      <c r="AG15" s="367"/>
      <c r="AH15" s="367"/>
      <c r="AI15" s="367"/>
      <c r="AJ15" s="367"/>
      <c r="AK15" s="367"/>
      <c r="AL15" s="367"/>
      <c r="AM15" s="367"/>
      <c r="AN15" s="367" t="s">
        <v>67</v>
      </c>
      <c r="AO15" s="367"/>
      <c r="AP15" s="367"/>
      <c r="AQ15" s="367"/>
      <c r="AR15" s="367"/>
      <c r="AS15" s="367"/>
      <c r="AT15" s="367"/>
      <c r="AU15" s="367"/>
      <c r="AV15" s="367"/>
      <c r="AW15" s="367"/>
      <c r="AX15" s="367"/>
      <c r="AY15" s="367"/>
      <c r="AZ15" s="346"/>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row>
    <row r="16" spans="1:88" ht="15.75">
      <c r="A16" s="384"/>
      <c r="B16" s="384"/>
      <c r="C16" s="384"/>
      <c r="D16" s="401"/>
      <c r="E16" s="402"/>
      <c r="F16" s="402"/>
      <c r="G16" s="402"/>
      <c r="H16" s="402"/>
      <c r="I16" s="402"/>
      <c r="J16" s="402"/>
      <c r="K16" s="402"/>
      <c r="L16" s="402"/>
      <c r="M16" s="402"/>
      <c r="N16" s="402"/>
      <c r="O16" s="403"/>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46"/>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row>
    <row r="17" spans="1:88" ht="39" customHeight="1">
      <c r="A17" s="384"/>
      <c r="B17" s="384"/>
      <c r="C17" s="384"/>
      <c r="D17" s="367" t="s">
        <v>389</v>
      </c>
      <c r="E17" s="367"/>
      <c r="F17" s="367"/>
      <c r="G17" s="367"/>
      <c r="H17" s="367"/>
      <c r="I17" s="367"/>
      <c r="J17" s="346" t="s">
        <v>398</v>
      </c>
      <c r="K17" s="346"/>
      <c r="L17" s="346"/>
      <c r="M17" s="346"/>
      <c r="N17" s="346"/>
      <c r="O17" s="346"/>
      <c r="P17" s="367" t="s">
        <v>158</v>
      </c>
      <c r="Q17" s="367"/>
      <c r="R17" s="367"/>
      <c r="S17" s="367"/>
      <c r="T17" s="367"/>
      <c r="U17" s="367"/>
      <c r="V17" s="346" t="s">
        <v>398</v>
      </c>
      <c r="W17" s="346"/>
      <c r="X17" s="346"/>
      <c r="Y17" s="346"/>
      <c r="Z17" s="346"/>
      <c r="AA17" s="346"/>
      <c r="AB17" s="367" t="s">
        <v>158</v>
      </c>
      <c r="AC17" s="367"/>
      <c r="AD17" s="367"/>
      <c r="AE17" s="367"/>
      <c r="AF17" s="367"/>
      <c r="AG17" s="367"/>
      <c r="AH17" s="346" t="s">
        <v>398</v>
      </c>
      <c r="AI17" s="346"/>
      <c r="AJ17" s="346"/>
      <c r="AK17" s="346"/>
      <c r="AL17" s="346"/>
      <c r="AM17" s="346"/>
      <c r="AN17" s="367" t="s">
        <v>158</v>
      </c>
      <c r="AO17" s="367"/>
      <c r="AP17" s="367"/>
      <c r="AQ17" s="367"/>
      <c r="AR17" s="367"/>
      <c r="AS17" s="367"/>
      <c r="AT17" s="346" t="s">
        <v>398</v>
      </c>
      <c r="AU17" s="346"/>
      <c r="AV17" s="346"/>
      <c r="AW17" s="346"/>
      <c r="AX17" s="346"/>
      <c r="AY17" s="346"/>
      <c r="AZ17" s="346"/>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3"/>
      <c r="CE17" s="393"/>
      <c r="CF17" s="393"/>
      <c r="CG17" s="393"/>
      <c r="CH17" s="393"/>
      <c r="CI17" s="393"/>
      <c r="CJ17" s="393"/>
    </row>
    <row r="18" spans="1:88" ht="54.75" customHeight="1">
      <c r="A18" s="384"/>
      <c r="B18" s="384"/>
      <c r="C18" s="384"/>
      <c r="D18" s="74" t="s">
        <v>65</v>
      </c>
      <c r="E18" s="74" t="s">
        <v>5</v>
      </c>
      <c r="F18" s="74" t="s">
        <v>6</v>
      </c>
      <c r="G18" s="79" t="s">
        <v>251</v>
      </c>
      <c r="H18" s="74" t="s">
        <v>2</v>
      </c>
      <c r="I18" s="74" t="s">
        <v>147</v>
      </c>
      <c r="J18" s="74" t="s">
        <v>65</v>
      </c>
      <c r="K18" s="74" t="s">
        <v>5</v>
      </c>
      <c r="L18" s="74" t="s">
        <v>6</v>
      </c>
      <c r="M18" s="79" t="s">
        <v>251</v>
      </c>
      <c r="N18" s="74" t="s">
        <v>2</v>
      </c>
      <c r="O18" s="74" t="s">
        <v>147</v>
      </c>
      <c r="P18" s="74" t="s">
        <v>65</v>
      </c>
      <c r="Q18" s="74" t="s">
        <v>5</v>
      </c>
      <c r="R18" s="74" t="s">
        <v>6</v>
      </c>
      <c r="S18" s="79" t="s">
        <v>251</v>
      </c>
      <c r="T18" s="74" t="s">
        <v>2</v>
      </c>
      <c r="U18" s="74" t="s">
        <v>147</v>
      </c>
      <c r="V18" s="74" t="s">
        <v>65</v>
      </c>
      <c r="W18" s="74" t="s">
        <v>5</v>
      </c>
      <c r="X18" s="74" t="s">
        <v>6</v>
      </c>
      <c r="Y18" s="79" t="s">
        <v>251</v>
      </c>
      <c r="Z18" s="74" t="s">
        <v>2</v>
      </c>
      <c r="AA18" s="74" t="s">
        <v>147</v>
      </c>
      <c r="AB18" s="74" t="s">
        <v>65</v>
      </c>
      <c r="AC18" s="74" t="s">
        <v>5</v>
      </c>
      <c r="AD18" s="74" t="s">
        <v>6</v>
      </c>
      <c r="AE18" s="79" t="s">
        <v>251</v>
      </c>
      <c r="AF18" s="74" t="s">
        <v>2</v>
      </c>
      <c r="AG18" s="74" t="s">
        <v>147</v>
      </c>
      <c r="AH18" s="74" t="s">
        <v>65</v>
      </c>
      <c r="AI18" s="74" t="s">
        <v>5</v>
      </c>
      <c r="AJ18" s="74" t="s">
        <v>6</v>
      </c>
      <c r="AK18" s="79" t="s">
        <v>251</v>
      </c>
      <c r="AL18" s="74" t="s">
        <v>2</v>
      </c>
      <c r="AM18" s="74" t="s">
        <v>147</v>
      </c>
      <c r="AN18" s="74" t="s">
        <v>65</v>
      </c>
      <c r="AO18" s="74" t="s">
        <v>5</v>
      </c>
      <c r="AP18" s="74" t="s">
        <v>6</v>
      </c>
      <c r="AQ18" s="79" t="s">
        <v>251</v>
      </c>
      <c r="AR18" s="74" t="s">
        <v>2</v>
      </c>
      <c r="AS18" s="74" t="s">
        <v>147</v>
      </c>
      <c r="AT18" s="74" t="s">
        <v>65</v>
      </c>
      <c r="AU18" s="74" t="s">
        <v>5</v>
      </c>
      <c r="AV18" s="74" t="s">
        <v>6</v>
      </c>
      <c r="AW18" s="79" t="s">
        <v>251</v>
      </c>
      <c r="AX18" s="74" t="s">
        <v>2</v>
      </c>
      <c r="AY18" s="74" t="s">
        <v>147</v>
      </c>
      <c r="AZ18" s="346"/>
      <c r="BI18" s="63"/>
      <c r="BJ18" s="63"/>
      <c r="BK18" s="63"/>
      <c r="BL18" s="22"/>
      <c r="BM18" s="22"/>
      <c r="BN18" s="22"/>
      <c r="BO18" s="63"/>
      <c r="BP18" s="63"/>
      <c r="BQ18" s="63"/>
      <c r="BR18" s="63"/>
      <c r="BS18" s="22"/>
      <c r="BT18" s="22"/>
      <c r="BU18" s="22"/>
      <c r="BV18" s="63"/>
      <c r="BW18" s="63"/>
      <c r="BX18" s="63"/>
      <c r="BY18" s="63"/>
      <c r="BZ18" s="22"/>
      <c r="CA18" s="22"/>
      <c r="CB18" s="22"/>
      <c r="CC18" s="63"/>
      <c r="CD18" s="63"/>
      <c r="CE18" s="63"/>
      <c r="CF18" s="63"/>
      <c r="CG18" s="22"/>
      <c r="CH18" s="22"/>
      <c r="CI18" s="22"/>
      <c r="CJ18" s="63"/>
    </row>
    <row r="19" spans="1:88" ht="15.75">
      <c r="A19" s="104">
        <v>1</v>
      </c>
      <c r="B19" s="104">
        <v>2</v>
      </c>
      <c r="C19" s="104">
        <v>3</v>
      </c>
      <c r="D19" s="126" t="s">
        <v>110</v>
      </c>
      <c r="E19" s="126" t="s">
        <v>111</v>
      </c>
      <c r="F19" s="126" t="s">
        <v>112</v>
      </c>
      <c r="G19" s="126" t="s">
        <v>113</v>
      </c>
      <c r="H19" s="126" t="s">
        <v>114</v>
      </c>
      <c r="I19" s="126" t="s">
        <v>115</v>
      </c>
      <c r="J19" s="126" t="s">
        <v>173</v>
      </c>
      <c r="K19" s="126" t="s">
        <v>174</v>
      </c>
      <c r="L19" s="126" t="s">
        <v>175</v>
      </c>
      <c r="M19" s="126" t="s">
        <v>176</v>
      </c>
      <c r="N19" s="126" t="s">
        <v>177</v>
      </c>
      <c r="O19" s="126" t="s">
        <v>178</v>
      </c>
      <c r="P19" s="126" t="s">
        <v>197</v>
      </c>
      <c r="Q19" s="126" t="s">
        <v>198</v>
      </c>
      <c r="R19" s="126" t="s">
        <v>199</v>
      </c>
      <c r="S19" s="126" t="s">
        <v>200</v>
      </c>
      <c r="T19" s="126" t="s">
        <v>201</v>
      </c>
      <c r="U19" s="126" t="s">
        <v>202</v>
      </c>
      <c r="V19" s="126" t="s">
        <v>204</v>
      </c>
      <c r="W19" s="126" t="s">
        <v>205</v>
      </c>
      <c r="X19" s="126" t="s">
        <v>206</v>
      </c>
      <c r="Y19" s="126" t="s">
        <v>207</v>
      </c>
      <c r="Z19" s="126" t="s">
        <v>208</v>
      </c>
      <c r="AA19" s="126" t="s">
        <v>209</v>
      </c>
      <c r="AB19" s="126" t="s">
        <v>211</v>
      </c>
      <c r="AC19" s="126" t="s">
        <v>212</v>
      </c>
      <c r="AD19" s="126" t="s">
        <v>213</v>
      </c>
      <c r="AE19" s="126" t="s">
        <v>214</v>
      </c>
      <c r="AF19" s="126" t="s">
        <v>215</v>
      </c>
      <c r="AG19" s="126" t="s">
        <v>216</v>
      </c>
      <c r="AH19" s="126" t="s">
        <v>217</v>
      </c>
      <c r="AI19" s="126" t="s">
        <v>218</v>
      </c>
      <c r="AJ19" s="126" t="s">
        <v>219</v>
      </c>
      <c r="AK19" s="126" t="s">
        <v>220</v>
      </c>
      <c r="AL19" s="126" t="s">
        <v>221</v>
      </c>
      <c r="AM19" s="126" t="s">
        <v>222</v>
      </c>
      <c r="AN19" s="126" t="s">
        <v>223</v>
      </c>
      <c r="AO19" s="126" t="s">
        <v>224</v>
      </c>
      <c r="AP19" s="126" t="s">
        <v>225</v>
      </c>
      <c r="AQ19" s="126" t="s">
        <v>226</v>
      </c>
      <c r="AR19" s="126" t="s">
        <v>227</v>
      </c>
      <c r="AS19" s="126" t="s">
        <v>228</v>
      </c>
      <c r="AT19" s="126" t="s">
        <v>229</v>
      </c>
      <c r="AU19" s="126" t="s">
        <v>230</v>
      </c>
      <c r="AV19" s="126" t="s">
        <v>231</v>
      </c>
      <c r="AW19" s="126" t="s">
        <v>232</v>
      </c>
      <c r="AX19" s="126" t="s">
        <v>233</v>
      </c>
      <c r="AY19" s="126" t="s">
        <v>234</v>
      </c>
      <c r="AZ19" s="126" t="s">
        <v>106</v>
      </c>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row>
    <row r="20" spans="1:88" ht="15.75">
      <c r="A20" s="155"/>
      <c r="B20" s="154" t="s">
        <v>672</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row>
    <row r="21" spans="1:52" ht="31.5">
      <c r="A21" s="155"/>
      <c r="B21" s="156" t="s">
        <v>673</v>
      </c>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row>
    <row r="22" spans="1:52" ht="31.5">
      <c r="A22" s="155"/>
      <c r="B22" s="156" t="s">
        <v>674</v>
      </c>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row>
    <row r="23" spans="1:52" ht="31.5">
      <c r="A23" s="170">
        <v>1</v>
      </c>
      <c r="B23" s="157" t="s">
        <v>675</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row>
    <row r="24" spans="1:52" ht="47.25">
      <c r="A24" s="171" t="s">
        <v>531</v>
      </c>
      <c r="B24" s="157" t="s">
        <v>676</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row>
    <row r="25" spans="1:52" ht="15.75">
      <c r="A25" s="171" t="s">
        <v>533</v>
      </c>
      <c r="B25" s="158" t="s">
        <v>677</v>
      </c>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row>
    <row r="26" spans="1:52" ht="15.75">
      <c r="A26" s="171" t="s">
        <v>561</v>
      </c>
      <c r="B26" s="158" t="s">
        <v>678</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row>
    <row r="27" spans="1:52" ht="15.75">
      <c r="A27" s="171" t="s">
        <v>694</v>
      </c>
      <c r="B27" s="158" t="s">
        <v>695</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row>
    <row r="28" spans="1:52" ht="15.75">
      <c r="A28" s="209" t="s">
        <v>696</v>
      </c>
      <c r="B28" s="188" t="s">
        <v>697</v>
      </c>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row>
    <row r="29" spans="1:52" ht="31.5">
      <c r="A29" s="173" t="s">
        <v>698</v>
      </c>
      <c r="B29" s="162" t="s">
        <v>683</v>
      </c>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row>
    <row r="30" spans="1:52" ht="31.5">
      <c r="A30" s="169" t="s">
        <v>699</v>
      </c>
      <c r="B30" s="189" t="s">
        <v>700</v>
      </c>
      <c r="C30" s="211"/>
      <c r="D30" s="190" t="s">
        <v>614</v>
      </c>
      <c r="E30" s="190" t="s">
        <v>614</v>
      </c>
      <c r="F30" s="190" t="s">
        <v>614</v>
      </c>
      <c r="G30" s="190" t="s">
        <v>614</v>
      </c>
      <c r="H30" s="190" t="s">
        <v>614</v>
      </c>
      <c r="I30" s="190" t="s">
        <v>614</v>
      </c>
      <c r="J30" s="190" t="s">
        <v>614</v>
      </c>
      <c r="K30" s="190" t="s">
        <v>614</v>
      </c>
      <c r="L30" s="190" t="s">
        <v>614</v>
      </c>
      <c r="M30" s="190" t="s">
        <v>614</v>
      </c>
      <c r="N30" s="190" t="s">
        <v>614</v>
      </c>
      <c r="O30" s="190" t="s">
        <v>614</v>
      </c>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row>
    <row r="31" spans="1:52" ht="31.5">
      <c r="A31" s="169" t="s">
        <v>701</v>
      </c>
      <c r="B31" s="189" t="s">
        <v>702</v>
      </c>
      <c r="C31" s="211"/>
      <c r="D31" s="190" t="s">
        <v>614</v>
      </c>
      <c r="E31" s="190" t="s">
        <v>614</v>
      </c>
      <c r="F31" s="190" t="s">
        <v>614</v>
      </c>
      <c r="G31" s="190" t="s">
        <v>614</v>
      </c>
      <c r="H31" s="190" t="s">
        <v>614</v>
      </c>
      <c r="I31" s="190" t="s">
        <v>614</v>
      </c>
      <c r="J31" s="190" t="s">
        <v>614</v>
      </c>
      <c r="K31" s="190" t="s">
        <v>614</v>
      </c>
      <c r="L31" s="190" t="s">
        <v>614</v>
      </c>
      <c r="M31" s="190" t="s">
        <v>614</v>
      </c>
      <c r="N31" s="190" t="s">
        <v>614</v>
      </c>
      <c r="O31" s="190" t="s">
        <v>614</v>
      </c>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row>
    <row r="32" spans="1:52" ht="31.5">
      <c r="A32" s="169" t="s">
        <v>703</v>
      </c>
      <c r="B32" s="189" t="s">
        <v>704</v>
      </c>
      <c r="C32" s="211"/>
      <c r="D32" s="190" t="s">
        <v>614</v>
      </c>
      <c r="E32" s="190" t="s">
        <v>614</v>
      </c>
      <c r="F32" s="190" t="s">
        <v>614</v>
      </c>
      <c r="G32" s="190" t="s">
        <v>614</v>
      </c>
      <c r="H32" s="190" t="s">
        <v>614</v>
      </c>
      <c r="I32" s="190" t="s">
        <v>614</v>
      </c>
      <c r="J32" s="190" t="s">
        <v>614</v>
      </c>
      <c r="K32" s="190" t="s">
        <v>614</v>
      </c>
      <c r="L32" s="190" t="s">
        <v>614</v>
      </c>
      <c r="M32" s="190" t="s">
        <v>614</v>
      </c>
      <c r="N32" s="190" t="s">
        <v>614</v>
      </c>
      <c r="O32" s="190" t="s">
        <v>614</v>
      </c>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row>
    <row r="33" spans="1:52" ht="31.5">
      <c r="A33" s="171" t="s">
        <v>705</v>
      </c>
      <c r="B33" s="188" t="s">
        <v>706</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row>
    <row r="34" spans="1:52" ht="31.5">
      <c r="A34" s="173" t="s">
        <v>707</v>
      </c>
      <c r="B34" s="162" t="s">
        <v>683</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row>
    <row r="35" spans="1:52" ht="63">
      <c r="A35" s="174" t="s">
        <v>708</v>
      </c>
      <c r="B35" s="189" t="s">
        <v>709</v>
      </c>
      <c r="C35" s="211"/>
      <c r="D35" s="190" t="s">
        <v>614</v>
      </c>
      <c r="E35" s="190" t="s">
        <v>614</v>
      </c>
      <c r="F35" s="190" t="s">
        <v>614</v>
      </c>
      <c r="G35" s="190" t="s">
        <v>614</v>
      </c>
      <c r="H35" s="190" t="s">
        <v>614</v>
      </c>
      <c r="I35" s="190" t="s">
        <v>614</v>
      </c>
      <c r="J35" s="190" t="s">
        <v>614</v>
      </c>
      <c r="K35" s="190" t="s">
        <v>614</v>
      </c>
      <c r="L35" s="190" t="s">
        <v>614</v>
      </c>
      <c r="M35" s="190" t="s">
        <v>614</v>
      </c>
      <c r="N35" s="190" t="s">
        <v>614</v>
      </c>
      <c r="O35" s="190" t="s">
        <v>614</v>
      </c>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row>
    <row r="36" spans="1:52" ht="15.75">
      <c r="A36" s="171" t="s">
        <v>562</v>
      </c>
      <c r="B36" s="159" t="s">
        <v>679</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row>
    <row r="37" spans="1:52" ht="15.75">
      <c r="A37" s="172" t="s">
        <v>680</v>
      </c>
      <c r="B37" s="160" t="s">
        <v>681</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row>
    <row r="38" spans="1:52" ht="31.5">
      <c r="A38" s="173" t="s">
        <v>682</v>
      </c>
      <c r="B38" s="162" t="s">
        <v>683</v>
      </c>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row>
    <row r="39" spans="1:52" ht="47.25">
      <c r="A39" s="169" t="s">
        <v>711</v>
      </c>
      <c r="B39" s="182" t="s">
        <v>712</v>
      </c>
      <c r="C39" s="214"/>
      <c r="D39" s="190" t="s">
        <v>614</v>
      </c>
      <c r="E39" s="190" t="s">
        <v>614</v>
      </c>
      <c r="F39" s="190" t="s">
        <v>614</v>
      </c>
      <c r="G39" s="190" t="s">
        <v>614</v>
      </c>
      <c r="H39" s="190" t="s">
        <v>614</v>
      </c>
      <c r="I39" s="190" t="s">
        <v>614</v>
      </c>
      <c r="J39" s="190" t="s">
        <v>614</v>
      </c>
      <c r="K39" s="190" t="s">
        <v>614</v>
      </c>
      <c r="L39" s="190" t="s">
        <v>614</v>
      </c>
      <c r="M39" s="190" t="s">
        <v>614</v>
      </c>
      <c r="N39" s="190" t="s">
        <v>614</v>
      </c>
      <c r="O39" s="190" t="s">
        <v>614</v>
      </c>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row>
    <row r="40" spans="1:52" ht="31.5">
      <c r="A40" s="169" t="s">
        <v>713</v>
      </c>
      <c r="B40" s="182" t="s">
        <v>714</v>
      </c>
      <c r="C40" s="214"/>
      <c r="D40" s="190" t="s">
        <v>614</v>
      </c>
      <c r="E40" s="190" t="s">
        <v>614</v>
      </c>
      <c r="F40" s="190" t="s">
        <v>614</v>
      </c>
      <c r="G40" s="190" t="s">
        <v>614</v>
      </c>
      <c r="H40" s="190" t="s">
        <v>614</v>
      </c>
      <c r="I40" s="190" t="s">
        <v>614</v>
      </c>
      <c r="J40" s="190" t="s">
        <v>614</v>
      </c>
      <c r="K40" s="190" t="s">
        <v>614</v>
      </c>
      <c r="L40" s="190" t="s">
        <v>614</v>
      </c>
      <c r="M40" s="190" t="s">
        <v>614</v>
      </c>
      <c r="N40" s="190" t="s">
        <v>614</v>
      </c>
      <c r="O40" s="190" t="s">
        <v>614</v>
      </c>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row>
    <row r="41" spans="1:52" ht="31.5">
      <c r="A41" s="175" t="s">
        <v>684</v>
      </c>
      <c r="B41" s="164" t="s">
        <v>685</v>
      </c>
      <c r="C41" s="215"/>
      <c r="D41" s="190" t="s">
        <v>614</v>
      </c>
      <c r="E41" s="190" t="s">
        <v>614</v>
      </c>
      <c r="F41" s="190" t="s">
        <v>614</v>
      </c>
      <c r="G41" s="190" t="s">
        <v>614</v>
      </c>
      <c r="H41" s="190" t="s">
        <v>614</v>
      </c>
      <c r="I41" s="190" t="s">
        <v>614</v>
      </c>
      <c r="J41" s="190" t="s">
        <v>614</v>
      </c>
      <c r="K41" s="190" t="s">
        <v>614</v>
      </c>
      <c r="L41" s="190" t="s">
        <v>614</v>
      </c>
      <c r="M41" s="190" t="s">
        <v>614</v>
      </c>
      <c r="N41" s="190" t="s">
        <v>614</v>
      </c>
      <c r="O41" s="190" t="s">
        <v>614</v>
      </c>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row>
    <row r="42" spans="1:52" ht="47.25">
      <c r="A42" s="169" t="s">
        <v>686</v>
      </c>
      <c r="B42" s="166" t="s">
        <v>715</v>
      </c>
      <c r="C42" s="214"/>
      <c r="D42" s="190" t="s">
        <v>614</v>
      </c>
      <c r="E42" s="190" t="s">
        <v>614</v>
      </c>
      <c r="F42" s="190" t="s">
        <v>614</v>
      </c>
      <c r="G42" s="190" t="s">
        <v>614</v>
      </c>
      <c r="H42" s="190" t="s">
        <v>614</v>
      </c>
      <c r="I42" s="190" t="s">
        <v>614</v>
      </c>
      <c r="J42" s="190" t="s">
        <v>614</v>
      </c>
      <c r="K42" s="190" t="s">
        <v>614</v>
      </c>
      <c r="L42" s="190" t="s">
        <v>614</v>
      </c>
      <c r="M42" s="190" t="s">
        <v>614</v>
      </c>
      <c r="N42" s="190" t="s">
        <v>614</v>
      </c>
      <c r="O42" s="190" t="s">
        <v>614</v>
      </c>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row>
    <row r="43" spans="1:52" ht="47.25">
      <c r="A43" s="169" t="s">
        <v>716</v>
      </c>
      <c r="B43" s="166" t="s">
        <v>717</v>
      </c>
      <c r="C43" s="214"/>
      <c r="D43" s="190" t="s">
        <v>614</v>
      </c>
      <c r="E43" s="190" t="s">
        <v>614</v>
      </c>
      <c r="F43" s="190" t="s">
        <v>614</v>
      </c>
      <c r="G43" s="190" t="s">
        <v>614</v>
      </c>
      <c r="H43" s="190" t="s">
        <v>614</v>
      </c>
      <c r="I43" s="190" t="s">
        <v>614</v>
      </c>
      <c r="J43" s="190" t="s">
        <v>614</v>
      </c>
      <c r="K43" s="190" t="s">
        <v>614</v>
      </c>
      <c r="L43" s="190" t="s">
        <v>614</v>
      </c>
      <c r="M43" s="190" t="s">
        <v>614</v>
      </c>
      <c r="N43" s="190" t="s">
        <v>614</v>
      </c>
      <c r="O43" s="190" t="s">
        <v>614</v>
      </c>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row>
    <row r="44" spans="1:52" ht="47.25">
      <c r="A44" s="169" t="s">
        <v>718</v>
      </c>
      <c r="B44" s="166" t="s">
        <v>719</v>
      </c>
      <c r="C44" s="214"/>
      <c r="D44" s="190" t="s">
        <v>614</v>
      </c>
      <c r="E44" s="190" t="s">
        <v>614</v>
      </c>
      <c r="F44" s="190" t="s">
        <v>614</v>
      </c>
      <c r="G44" s="190" t="s">
        <v>614</v>
      </c>
      <c r="H44" s="190" t="s">
        <v>614</v>
      </c>
      <c r="I44" s="190" t="s">
        <v>614</v>
      </c>
      <c r="J44" s="190" t="s">
        <v>614</v>
      </c>
      <c r="K44" s="190" t="s">
        <v>614</v>
      </c>
      <c r="L44" s="190" t="s">
        <v>614</v>
      </c>
      <c r="M44" s="190" t="s">
        <v>614</v>
      </c>
      <c r="N44" s="190" t="s">
        <v>614</v>
      </c>
      <c r="O44" s="190" t="s">
        <v>614</v>
      </c>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row>
    <row r="45" spans="1:52" ht="47.25">
      <c r="A45" s="169" t="s">
        <v>720</v>
      </c>
      <c r="B45" s="166" t="s">
        <v>721</v>
      </c>
      <c r="C45" s="214"/>
      <c r="D45" s="190" t="s">
        <v>614</v>
      </c>
      <c r="E45" s="190" t="s">
        <v>614</v>
      </c>
      <c r="F45" s="190" t="s">
        <v>614</v>
      </c>
      <c r="G45" s="190" t="s">
        <v>614</v>
      </c>
      <c r="H45" s="190" t="s">
        <v>614</v>
      </c>
      <c r="I45" s="190" t="s">
        <v>614</v>
      </c>
      <c r="J45" s="190" t="s">
        <v>614</v>
      </c>
      <c r="K45" s="190" t="s">
        <v>614</v>
      </c>
      <c r="L45" s="190" t="s">
        <v>614</v>
      </c>
      <c r="M45" s="190" t="s">
        <v>614</v>
      </c>
      <c r="N45" s="190" t="s">
        <v>614</v>
      </c>
      <c r="O45" s="190" t="s">
        <v>614</v>
      </c>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row>
    <row r="46" spans="1:52" ht="31.5">
      <c r="A46" s="171" t="s">
        <v>687</v>
      </c>
      <c r="B46" s="158" t="s">
        <v>688</v>
      </c>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row>
    <row r="47" spans="1:52" ht="31.5">
      <c r="A47" s="172" t="s">
        <v>689</v>
      </c>
      <c r="B47" s="168" t="s">
        <v>690</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row>
    <row r="48" spans="1:52" ht="31.5">
      <c r="A48" s="173" t="s">
        <v>691</v>
      </c>
      <c r="B48" s="162" t="s">
        <v>683</v>
      </c>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row>
    <row r="49" spans="1:52" ht="31.5">
      <c r="A49" s="176" t="s">
        <v>722</v>
      </c>
      <c r="B49" s="189" t="s">
        <v>723</v>
      </c>
      <c r="C49" s="211"/>
      <c r="D49" s="190" t="s">
        <v>614</v>
      </c>
      <c r="E49" s="190" t="s">
        <v>614</v>
      </c>
      <c r="F49" s="190" t="s">
        <v>614</v>
      </c>
      <c r="G49" s="190" t="s">
        <v>614</v>
      </c>
      <c r="H49" s="190" t="s">
        <v>614</v>
      </c>
      <c r="I49" s="190" t="s">
        <v>614</v>
      </c>
      <c r="J49" s="190" t="s">
        <v>614</v>
      </c>
      <c r="K49" s="190" t="s">
        <v>614</v>
      </c>
      <c r="L49" s="190" t="s">
        <v>614</v>
      </c>
      <c r="M49" s="190" t="s">
        <v>614</v>
      </c>
      <c r="N49" s="190" t="s">
        <v>614</v>
      </c>
      <c r="O49" s="190" t="s">
        <v>614</v>
      </c>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row>
    <row r="50" spans="1:52" ht="31.5">
      <c r="A50" s="176" t="s">
        <v>758</v>
      </c>
      <c r="B50" s="189" t="s">
        <v>759</v>
      </c>
      <c r="C50" s="211"/>
      <c r="D50" s="190" t="s">
        <v>614</v>
      </c>
      <c r="E50" s="190" t="s">
        <v>614</v>
      </c>
      <c r="F50" s="190" t="s">
        <v>614</v>
      </c>
      <c r="G50" s="190" t="s">
        <v>614</v>
      </c>
      <c r="H50" s="190" t="s">
        <v>614</v>
      </c>
      <c r="I50" s="190" t="s">
        <v>614</v>
      </c>
      <c r="J50" s="190" t="s">
        <v>614</v>
      </c>
      <c r="K50" s="190" t="s">
        <v>614</v>
      </c>
      <c r="L50" s="190" t="s">
        <v>614</v>
      </c>
      <c r="M50" s="190" t="s">
        <v>614</v>
      </c>
      <c r="N50" s="190" t="s">
        <v>614</v>
      </c>
      <c r="O50" s="190" t="s">
        <v>614</v>
      </c>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row>
    <row r="51" spans="1:52" ht="31.5">
      <c r="A51" s="173" t="s">
        <v>755</v>
      </c>
      <c r="B51" s="162" t="s">
        <v>685</v>
      </c>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row>
    <row r="52" spans="1:52" ht="15.75">
      <c r="A52" s="176" t="s">
        <v>756</v>
      </c>
      <c r="B52" s="189" t="s">
        <v>757</v>
      </c>
      <c r="C52" s="211"/>
      <c r="D52" s="190" t="s">
        <v>614</v>
      </c>
      <c r="E52" s="190" t="s">
        <v>614</v>
      </c>
      <c r="F52" s="190" t="s">
        <v>614</v>
      </c>
      <c r="G52" s="190" t="s">
        <v>614</v>
      </c>
      <c r="H52" s="190" t="s">
        <v>614</v>
      </c>
      <c r="I52" s="190" t="s">
        <v>614</v>
      </c>
      <c r="J52" s="190" t="s">
        <v>614</v>
      </c>
      <c r="K52" s="190" t="s">
        <v>614</v>
      </c>
      <c r="L52" s="190" t="s">
        <v>614</v>
      </c>
      <c r="M52" s="190" t="s">
        <v>614</v>
      </c>
      <c r="N52" s="190" t="s">
        <v>614</v>
      </c>
      <c r="O52" s="190" t="s">
        <v>614</v>
      </c>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row>
    <row r="53" spans="1:52" ht="15.75">
      <c r="A53" s="207">
        <v>2</v>
      </c>
      <c r="B53" s="157" t="s">
        <v>724</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row>
    <row r="54" spans="1:52" ht="47.25">
      <c r="A54" s="171" t="s">
        <v>725</v>
      </c>
      <c r="B54" s="157" t="s">
        <v>676</v>
      </c>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row>
    <row r="55" spans="1:52" ht="15.75">
      <c r="A55" s="171" t="s">
        <v>726</v>
      </c>
      <c r="B55" s="158" t="s">
        <v>677</v>
      </c>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row>
    <row r="56" spans="1:52" ht="15.75">
      <c r="A56" s="171" t="s">
        <v>727</v>
      </c>
      <c r="B56" s="158" t="s">
        <v>678</v>
      </c>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row>
    <row r="57" spans="1:52" ht="15.75">
      <c r="A57" s="171" t="s">
        <v>728</v>
      </c>
      <c r="B57" s="191" t="s">
        <v>729</v>
      </c>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row>
    <row r="58" spans="1:52" ht="15.75">
      <c r="A58" s="171" t="s">
        <v>730</v>
      </c>
      <c r="B58" s="188" t="s">
        <v>710</v>
      </c>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row>
    <row r="59" spans="1:52" ht="31.5">
      <c r="A59" s="217" t="s">
        <v>731</v>
      </c>
      <c r="B59" s="193" t="s">
        <v>685</v>
      </c>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row>
    <row r="60" spans="1:52" ht="63">
      <c r="A60" s="169" t="s">
        <v>732</v>
      </c>
      <c r="B60" s="194" t="s">
        <v>733</v>
      </c>
      <c r="C60" s="214"/>
      <c r="D60" s="190" t="s">
        <v>614</v>
      </c>
      <c r="E60" s="190" t="s">
        <v>614</v>
      </c>
      <c r="F60" s="190" t="s">
        <v>614</v>
      </c>
      <c r="G60" s="190" t="s">
        <v>614</v>
      </c>
      <c r="H60" s="190" t="s">
        <v>614</v>
      </c>
      <c r="I60" s="190" t="s">
        <v>614</v>
      </c>
      <c r="J60" s="190" t="s">
        <v>614</v>
      </c>
      <c r="K60" s="190" t="s">
        <v>614</v>
      </c>
      <c r="L60" s="190" t="s">
        <v>614</v>
      </c>
      <c r="M60" s="190" t="s">
        <v>614</v>
      </c>
      <c r="N60" s="190" t="s">
        <v>614</v>
      </c>
      <c r="O60" s="190" t="s">
        <v>614</v>
      </c>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row>
    <row r="61" spans="1:10" s="24" customFormat="1" ht="15.75" customHeight="1">
      <c r="A61" s="337" t="s">
        <v>807</v>
      </c>
      <c r="B61" s="337"/>
      <c r="C61" s="337"/>
      <c r="D61" s="311"/>
      <c r="E61" s="311"/>
      <c r="F61" s="311"/>
      <c r="G61" s="306"/>
      <c r="H61" s="306"/>
      <c r="I61" s="306"/>
      <c r="J61" s="306"/>
    </row>
    <row r="62" spans="1:38" s="24" customFormat="1" ht="56.25" customHeight="1">
      <c r="A62" s="338"/>
      <c r="B62" s="338"/>
      <c r="C62" s="338"/>
      <c r="D62" s="306"/>
      <c r="E62" s="306"/>
      <c r="F62" s="306"/>
      <c r="G62" s="307"/>
      <c r="H62" s="307"/>
      <c r="I62" s="307"/>
      <c r="J62" s="307"/>
      <c r="K62" s="404" t="s">
        <v>823</v>
      </c>
      <c r="L62" s="404"/>
      <c r="M62" s="404"/>
      <c r="N62" s="404"/>
      <c r="O62" s="404"/>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row>
  </sheetData>
  <sheetProtection/>
  <mergeCells count="34">
    <mergeCell ref="A61:C62"/>
    <mergeCell ref="K62:O62"/>
    <mergeCell ref="AB17:AG17"/>
    <mergeCell ref="AH17:AM17"/>
    <mergeCell ref="AZ14:AZ18"/>
    <mergeCell ref="P15:AA16"/>
    <mergeCell ref="P14:AY14"/>
    <mergeCell ref="AN15:AY16"/>
    <mergeCell ref="V17:AA17"/>
    <mergeCell ref="D17:I17"/>
    <mergeCell ref="P17:U17"/>
    <mergeCell ref="J17:O17"/>
    <mergeCell ref="C14:C18"/>
    <mergeCell ref="B14:B18"/>
    <mergeCell ref="A14:A18"/>
    <mergeCell ref="D14:O16"/>
    <mergeCell ref="CD17:CJ17"/>
    <mergeCell ref="BP15:BV16"/>
    <mergeCell ref="BW15:CC16"/>
    <mergeCell ref="CD15:CJ16"/>
    <mergeCell ref="BI17:BO17"/>
    <mergeCell ref="BP17:BV17"/>
    <mergeCell ref="BW17:CC17"/>
    <mergeCell ref="BI15:BO16"/>
    <mergeCell ref="A4:AZ4"/>
    <mergeCell ref="A11:AZ11"/>
    <mergeCell ref="A13:AY13"/>
    <mergeCell ref="AN17:AS17"/>
    <mergeCell ref="AT17:AY17"/>
    <mergeCell ref="AB15:AM16"/>
    <mergeCell ref="A9:AZ9"/>
    <mergeCell ref="A6:AZ6"/>
    <mergeCell ref="A7:AZ7"/>
    <mergeCell ref="A12:AZ12"/>
  </mergeCells>
  <printOptions/>
  <pageMargins left="0.984251968503937" right="0.3937007874015748" top="0.5905511811023622" bottom="0.5905511811023622" header="0.31496062992125984" footer="0.31496062992125984"/>
  <pageSetup fitToHeight="0" fitToWidth="1" horizontalDpi="600" verticalDpi="600" orientation="portrait" paperSize="8" scale="64"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K61"/>
  <sheetViews>
    <sheetView zoomScale="70" zoomScaleNormal="70" zoomScalePageLayoutView="0" workbookViewId="0" topLeftCell="A1">
      <selection activeCell="AE1" sqref="A1:CJ61"/>
    </sheetView>
  </sheetViews>
  <sheetFormatPr defaultColWidth="9.00390625" defaultRowHeight="15.75" outlineLevelCol="1"/>
  <cols>
    <col min="1" max="1" width="11.375" style="1" customWidth="1"/>
    <col min="2" max="2" width="24.50390625" style="1" customWidth="1"/>
    <col min="3" max="3" width="13.875" style="1" customWidth="1"/>
    <col min="4" max="4" width="6.375" style="1" customWidth="1"/>
    <col min="5" max="5" width="6.00390625" style="1" customWidth="1"/>
    <col min="6" max="6" width="6.375" style="1" customWidth="1"/>
    <col min="7" max="17" width="6.00390625" style="1" customWidth="1"/>
    <col min="18" max="18" width="6.375" style="1" customWidth="1"/>
    <col min="19" max="19" width="6.00390625" style="1" customWidth="1"/>
    <col min="20" max="20" width="6.375" style="1" customWidth="1"/>
    <col min="21" max="31" width="6.00390625" style="1" customWidth="1"/>
    <col min="32" max="87" width="6.00390625" style="1" hidden="1" customWidth="1" outlineLevel="1"/>
    <col min="88" max="88" width="23.50390625" style="1" customWidth="1" collapsed="1"/>
    <col min="89" max="98" width="5.00390625" style="1" customWidth="1"/>
    <col min="99" max="16384" width="9.00390625" style="1" customWidth="1"/>
  </cols>
  <sheetData>
    <row r="1" spans="31:45" ht="18.75">
      <c r="AE1" s="23" t="s">
        <v>792</v>
      </c>
      <c r="AF1" s="2"/>
      <c r="AG1" s="2"/>
      <c r="AH1" s="2"/>
      <c r="AI1" s="2"/>
      <c r="AJ1" s="2"/>
      <c r="AK1" s="2"/>
      <c r="AL1" s="2"/>
      <c r="AM1" s="2"/>
      <c r="AN1" s="2"/>
      <c r="AO1" s="2"/>
      <c r="AP1" s="2"/>
      <c r="AS1" s="23" t="s">
        <v>332</v>
      </c>
    </row>
    <row r="2" spans="31:45" ht="18.75">
      <c r="AE2" s="13" t="s">
        <v>1</v>
      </c>
      <c r="AF2" s="2"/>
      <c r="AG2" s="2"/>
      <c r="AH2" s="2"/>
      <c r="AI2" s="2"/>
      <c r="AJ2" s="2"/>
      <c r="AK2" s="2"/>
      <c r="AL2" s="2"/>
      <c r="AM2" s="2"/>
      <c r="AN2" s="2"/>
      <c r="AO2" s="2"/>
      <c r="AP2" s="2"/>
      <c r="AS2" s="13" t="s">
        <v>1</v>
      </c>
    </row>
    <row r="3" spans="31:45" ht="18.75">
      <c r="AE3" s="13" t="s">
        <v>787</v>
      </c>
      <c r="AF3" s="2"/>
      <c r="AG3" s="2"/>
      <c r="AH3" s="2"/>
      <c r="AI3" s="2"/>
      <c r="AJ3" s="2"/>
      <c r="AK3" s="2"/>
      <c r="AL3" s="2"/>
      <c r="AM3" s="2"/>
      <c r="AN3" s="2"/>
      <c r="AO3" s="2"/>
      <c r="AP3" s="2"/>
      <c r="AS3" s="13" t="s">
        <v>249</v>
      </c>
    </row>
    <row r="4" spans="1:45" ht="15.75">
      <c r="A4" s="385" t="s">
        <v>380</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row>
    <row r="5" spans="1:88" ht="15.75">
      <c r="A5" s="374"/>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row>
    <row r="6" spans="1:89" ht="18.75">
      <c r="A6" s="344" t="s">
        <v>668</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row>
    <row r="7" spans="1:89" ht="15.75">
      <c r="A7" s="335" t="s">
        <v>295</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row>
    <row r="8" spans="1:87" ht="16.5">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16"/>
      <c r="AU8" s="2"/>
      <c r="AV8" s="4"/>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I8" s="14"/>
    </row>
    <row r="9" spans="1:88" ht="15.75">
      <c r="A9" s="374" t="s">
        <v>785</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45" ht="15.75" customHeight="1">
      <c r="A10" s="374"/>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row>
    <row r="11" spans="1:88" ht="18.75">
      <c r="A11" s="342" t="s">
        <v>155</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row>
    <row r="12" spans="1:88" ht="15.75">
      <c r="A12" s="336" t="s">
        <v>156</v>
      </c>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336"/>
      <c r="AR12" s="336"/>
      <c r="AS12" s="33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row>
    <row r="13" spans="1:87" ht="15.7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row>
    <row r="14" spans="1:88" ht="24.75" customHeight="1">
      <c r="A14" s="384" t="s">
        <v>164</v>
      </c>
      <c r="B14" s="384" t="s">
        <v>31</v>
      </c>
      <c r="C14" s="384" t="s">
        <v>4</v>
      </c>
      <c r="D14" s="340" t="s">
        <v>64</v>
      </c>
      <c r="E14" s="340"/>
      <c r="F14" s="340"/>
      <c r="G14" s="340"/>
      <c r="H14" s="340"/>
      <c r="I14" s="340"/>
      <c r="J14" s="340"/>
      <c r="K14" s="340"/>
      <c r="L14" s="340"/>
      <c r="M14" s="340"/>
      <c r="N14" s="340"/>
      <c r="O14" s="340"/>
      <c r="P14" s="340"/>
      <c r="Q14" s="340"/>
      <c r="R14" s="357" t="s">
        <v>479</v>
      </c>
      <c r="S14" s="409"/>
      <c r="T14" s="409"/>
      <c r="U14" s="409"/>
      <c r="V14" s="409"/>
      <c r="W14" s="409"/>
      <c r="X14" s="409"/>
      <c r="Y14" s="409"/>
      <c r="Z14" s="409"/>
      <c r="AA14" s="409"/>
      <c r="AB14" s="409"/>
      <c r="AC14" s="409"/>
      <c r="AD14" s="409"/>
      <c r="AE14" s="358"/>
      <c r="AF14" s="408" t="s">
        <v>328</v>
      </c>
      <c r="AG14" s="408"/>
      <c r="AH14" s="408"/>
      <c r="AI14" s="408"/>
      <c r="AJ14" s="408"/>
      <c r="AK14" s="408"/>
      <c r="AL14" s="408"/>
      <c r="AM14" s="408"/>
      <c r="AN14" s="408"/>
      <c r="AO14" s="408"/>
      <c r="AP14" s="408"/>
      <c r="AQ14" s="408"/>
      <c r="AR14" s="408"/>
      <c r="AS14" s="408"/>
      <c r="AT14" s="408" t="s">
        <v>328</v>
      </c>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08"/>
      <c r="BY14" s="408"/>
      <c r="BZ14" s="408"/>
      <c r="CA14" s="408"/>
      <c r="CB14" s="408"/>
      <c r="CC14" s="408"/>
      <c r="CD14" s="408"/>
      <c r="CE14" s="408"/>
      <c r="CF14" s="408"/>
      <c r="CG14" s="408"/>
      <c r="CH14" s="408"/>
      <c r="CI14" s="408"/>
      <c r="CJ14" s="346" t="s">
        <v>160</v>
      </c>
    </row>
    <row r="15" spans="1:88" ht="29.25" customHeight="1">
      <c r="A15" s="384"/>
      <c r="B15" s="384"/>
      <c r="C15" s="384"/>
      <c r="D15" s="340"/>
      <c r="E15" s="340"/>
      <c r="F15" s="340"/>
      <c r="G15" s="340"/>
      <c r="H15" s="340"/>
      <c r="I15" s="340"/>
      <c r="J15" s="340"/>
      <c r="K15" s="340"/>
      <c r="L15" s="340"/>
      <c r="M15" s="340"/>
      <c r="N15" s="340"/>
      <c r="O15" s="340"/>
      <c r="P15" s="340"/>
      <c r="Q15" s="340"/>
      <c r="R15" s="359"/>
      <c r="S15" s="410"/>
      <c r="T15" s="410"/>
      <c r="U15" s="410"/>
      <c r="V15" s="410"/>
      <c r="W15" s="410"/>
      <c r="X15" s="410"/>
      <c r="Y15" s="410"/>
      <c r="Z15" s="410"/>
      <c r="AA15" s="410"/>
      <c r="AB15" s="410"/>
      <c r="AC15" s="410"/>
      <c r="AD15" s="410"/>
      <c r="AE15" s="360"/>
      <c r="AF15" s="367" t="s">
        <v>36</v>
      </c>
      <c r="AG15" s="367"/>
      <c r="AH15" s="367"/>
      <c r="AI15" s="367"/>
      <c r="AJ15" s="367"/>
      <c r="AK15" s="367"/>
      <c r="AL15" s="367"/>
      <c r="AM15" s="367"/>
      <c r="AN15" s="367"/>
      <c r="AO15" s="367"/>
      <c r="AP15" s="367"/>
      <c r="AQ15" s="367"/>
      <c r="AR15" s="367"/>
      <c r="AS15" s="367"/>
      <c r="AT15" s="367" t="s">
        <v>37</v>
      </c>
      <c r="AU15" s="367"/>
      <c r="AV15" s="367"/>
      <c r="AW15" s="367"/>
      <c r="AX15" s="367"/>
      <c r="AY15" s="367"/>
      <c r="AZ15" s="367"/>
      <c r="BA15" s="367"/>
      <c r="BB15" s="367"/>
      <c r="BC15" s="367"/>
      <c r="BD15" s="367"/>
      <c r="BE15" s="367"/>
      <c r="BF15" s="367"/>
      <c r="BG15" s="367"/>
      <c r="BH15" s="367" t="s">
        <v>66</v>
      </c>
      <c r="BI15" s="367"/>
      <c r="BJ15" s="367"/>
      <c r="BK15" s="367"/>
      <c r="BL15" s="367"/>
      <c r="BM15" s="367"/>
      <c r="BN15" s="367"/>
      <c r="BO15" s="367"/>
      <c r="BP15" s="367"/>
      <c r="BQ15" s="367"/>
      <c r="BR15" s="367"/>
      <c r="BS15" s="367"/>
      <c r="BT15" s="367"/>
      <c r="BU15" s="367"/>
      <c r="BV15" s="364" t="s">
        <v>46</v>
      </c>
      <c r="BW15" s="364"/>
      <c r="BX15" s="364"/>
      <c r="BY15" s="364"/>
      <c r="BZ15" s="364"/>
      <c r="CA15" s="364"/>
      <c r="CB15" s="364"/>
      <c r="CC15" s="364"/>
      <c r="CD15" s="364"/>
      <c r="CE15" s="364"/>
      <c r="CF15" s="364"/>
      <c r="CG15" s="364"/>
      <c r="CH15" s="364"/>
      <c r="CI15" s="364"/>
      <c r="CJ15" s="346"/>
    </row>
    <row r="16" spans="1:88" ht="45" customHeight="1">
      <c r="A16" s="384"/>
      <c r="B16" s="384"/>
      <c r="C16" s="384"/>
      <c r="D16" s="367" t="s">
        <v>19</v>
      </c>
      <c r="E16" s="367"/>
      <c r="F16" s="367"/>
      <c r="G16" s="367"/>
      <c r="H16" s="367"/>
      <c r="I16" s="367"/>
      <c r="J16" s="367"/>
      <c r="K16" s="384" t="s">
        <v>398</v>
      </c>
      <c r="L16" s="384"/>
      <c r="M16" s="384"/>
      <c r="N16" s="384"/>
      <c r="O16" s="384"/>
      <c r="P16" s="384"/>
      <c r="Q16" s="384"/>
      <c r="R16" s="367" t="s">
        <v>389</v>
      </c>
      <c r="S16" s="367"/>
      <c r="T16" s="367"/>
      <c r="U16" s="367"/>
      <c r="V16" s="367"/>
      <c r="W16" s="367"/>
      <c r="X16" s="367"/>
      <c r="Y16" s="384" t="s">
        <v>398</v>
      </c>
      <c r="Z16" s="384"/>
      <c r="AA16" s="384"/>
      <c r="AB16" s="384"/>
      <c r="AC16" s="384"/>
      <c r="AD16" s="384"/>
      <c r="AE16" s="384"/>
      <c r="AF16" s="367" t="s">
        <v>158</v>
      </c>
      <c r="AG16" s="367"/>
      <c r="AH16" s="367"/>
      <c r="AI16" s="367"/>
      <c r="AJ16" s="367"/>
      <c r="AK16" s="367"/>
      <c r="AL16" s="367"/>
      <c r="AM16" s="384" t="s">
        <v>398</v>
      </c>
      <c r="AN16" s="384"/>
      <c r="AO16" s="384"/>
      <c r="AP16" s="384"/>
      <c r="AQ16" s="384"/>
      <c r="AR16" s="384"/>
      <c r="AS16" s="384"/>
      <c r="AT16" s="367" t="s">
        <v>158</v>
      </c>
      <c r="AU16" s="367"/>
      <c r="AV16" s="367"/>
      <c r="AW16" s="367"/>
      <c r="AX16" s="367"/>
      <c r="AY16" s="367"/>
      <c r="AZ16" s="367"/>
      <c r="BA16" s="384" t="s">
        <v>398</v>
      </c>
      <c r="BB16" s="384"/>
      <c r="BC16" s="384"/>
      <c r="BD16" s="384"/>
      <c r="BE16" s="384"/>
      <c r="BF16" s="384"/>
      <c r="BG16" s="384"/>
      <c r="BH16" s="367" t="s">
        <v>158</v>
      </c>
      <c r="BI16" s="367"/>
      <c r="BJ16" s="367"/>
      <c r="BK16" s="367"/>
      <c r="BL16" s="367"/>
      <c r="BM16" s="367"/>
      <c r="BN16" s="367"/>
      <c r="BO16" s="384" t="s">
        <v>398</v>
      </c>
      <c r="BP16" s="384"/>
      <c r="BQ16" s="384"/>
      <c r="BR16" s="384"/>
      <c r="BS16" s="384"/>
      <c r="BT16" s="384"/>
      <c r="BU16" s="384"/>
      <c r="BV16" s="367" t="s">
        <v>19</v>
      </c>
      <c r="BW16" s="367"/>
      <c r="BX16" s="367"/>
      <c r="BY16" s="367"/>
      <c r="BZ16" s="367"/>
      <c r="CA16" s="367"/>
      <c r="CB16" s="367"/>
      <c r="CC16" s="384" t="s">
        <v>159</v>
      </c>
      <c r="CD16" s="384"/>
      <c r="CE16" s="384"/>
      <c r="CF16" s="384"/>
      <c r="CG16" s="384"/>
      <c r="CH16" s="384"/>
      <c r="CI16" s="384"/>
      <c r="CJ16" s="346"/>
    </row>
    <row r="17" spans="1:88" ht="60.75" customHeight="1">
      <c r="A17" s="384"/>
      <c r="B17" s="384"/>
      <c r="C17" s="384"/>
      <c r="D17" s="79" t="s">
        <v>5</v>
      </c>
      <c r="E17" s="79" t="s">
        <v>6</v>
      </c>
      <c r="F17" s="79" t="s">
        <v>196</v>
      </c>
      <c r="G17" s="79" t="s">
        <v>180</v>
      </c>
      <c r="H17" s="79" t="s">
        <v>181</v>
      </c>
      <c r="I17" s="79" t="s">
        <v>2</v>
      </c>
      <c r="J17" s="74" t="s">
        <v>147</v>
      </c>
      <c r="K17" s="79" t="s">
        <v>5</v>
      </c>
      <c r="L17" s="79" t="s">
        <v>6</v>
      </c>
      <c r="M17" s="79" t="s">
        <v>196</v>
      </c>
      <c r="N17" s="79" t="s">
        <v>180</v>
      </c>
      <c r="O17" s="79" t="s">
        <v>181</v>
      </c>
      <c r="P17" s="79" t="s">
        <v>2</v>
      </c>
      <c r="Q17" s="74" t="s">
        <v>147</v>
      </c>
      <c r="R17" s="79" t="s">
        <v>5</v>
      </c>
      <c r="S17" s="79" t="s">
        <v>6</v>
      </c>
      <c r="T17" s="79" t="s">
        <v>196</v>
      </c>
      <c r="U17" s="79" t="s">
        <v>180</v>
      </c>
      <c r="V17" s="79" t="s">
        <v>181</v>
      </c>
      <c r="W17" s="79" t="s">
        <v>2</v>
      </c>
      <c r="X17" s="74" t="s">
        <v>147</v>
      </c>
      <c r="Y17" s="79" t="s">
        <v>5</v>
      </c>
      <c r="Z17" s="79" t="s">
        <v>6</v>
      </c>
      <c r="AA17" s="79" t="s">
        <v>196</v>
      </c>
      <c r="AB17" s="79" t="s">
        <v>180</v>
      </c>
      <c r="AC17" s="79" t="s">
        <v>181</v>
      </c>
      <c r="AD17" s="79" t="s">
        <v>2</v>
      </c>
      <c r="AE17" s="74" t="s">
        <v>147</v>
      </c>
      <c r="AF17" s="79" t="s">
        <v>5</v>
      </c>
      <c r="AG17" s="79" t="s">
        <v>6</v>
      </c>
      <c r="AH17" s="79" t="s">
        <v>196</v>
      </c>
      <c r="AI17" s="79" t="s">
        <v>180</v>
      </c>
      <c r="AJ17" s="79" t="s">
        <v>181</v>
      </c>
      <c r="AK17" s="79" t="s">
        <v>2</v>
      </c>
      <c r="AL17" s="74" t="s">
        <v>147</v>
      </c>
      <c r="AM17" s="79" t="s">
        <v>5</v>
      </c>
      <c r="AN17" s="79" t="s">
        <v>6</v>
      </c>
      <c r="AO17" s="79" t="s">
        <v>196</v>
      </c>
      <c r="AP17" s="79" t="s">
        <v>180</v>
      </c>
      <c r="AQ17" s="79" t="s">
        <v>181</v>
      </c>
      <c r="AR17" s="79" t="s">
        <v>2</v>
      </c>
      <c r="AS17" s="74" t="s">
        <v>147</v>
      </c>
      <c r="AT17" s="79" t="s">
        <v>5</v>
      </c>
      <c r="AU17" s="79" t="s">
        <v>6</v>
      </c>
      <c r="AV17" s="79" t="s">
        <v>196</v>
      </c>
      <c r="AW17" s="79" t="s">
        <v>180</v>
      </c>
      <c r="AX17" s="79" t="s">
        <v>181</v>
      </c>
      <c r="AY17" s="79" t="s">
        <v>2</v>
      </c>
      <c r="AZ17" s="74" t="s">
        <v>147</v>
      </c>
      <c r="BA17" s="79" t="s">
        <v>5</v>
      </c>
      <c r="BB17" s="79" t="s">
        <v>6</v>
      </c>
      <c r="BC17" s="79" t="s">
        <v>196</v>
      </c>
      <c r="BD17" s="79" t="s">
        <v>180</v>
      </c>
      <c r="BE17" s="79" t="s">
        <v>181</v>
      </c>
      <c r="BF17" s="79" t="s">
        <v>2</v>
      </c>
      <c r="BG17" s="74" t="s">
        <v>147</v>
      </c>
      <c r="BH17" s="79" t="s">
        <v>5</v>
      </c>
      <c r="BI17" s="79" t="s">
        <v>6</v>
      </c>
      <c r="BJ17" s="79" t="s">
        <v>196</v>
      </c>
      <c r="BK17" s="79" t="s">
        <v>180</v>
      </c>
      <c r="BL17" s="79" t="s">
        <v>181</v>
      </c>
      <c r="BM17" s="79" t="s">
        <v>2</v>
      </c>
      <c r="BN17" s="74" t="s">
        <v>147</v>
      </c>
      <c r="BO17" s="79" t="s">
        <v>5</v>
      </c>
      <c r="BP17" s="79" t="s">
        <v>6</v>
      </c>
      <c r="BQ17" s="79" t="s">
        <v>196</v>
      </c>
      <c r="BR17" s="79" t="s">
        <v>180</v>
      </c>
      <c r="BS17" s="79" t="s">
        <v>181</v>
      </c>
      <c r="BT17" s="79" t="s">
        <v>2</v>
      </c>
      <c r="BU17" s="74" t="s">
        <v>147</v>
      </c>
      <c r="BV17" s="79" t="s">
        <v>5</v>
      </c>
      <c r="BW17" s="79" t="s">
        <v>6</v>
      </c>
      <c r="BX17" s="79" t="s">
        <v>196</v>
      </c>
      <c r="BY17" s="79" t="s">
        <v>180</v>
      </c>
      <c r="BZ17" s="79" t="s">
        <v>181</v>
      </c>
      <c r="CA17" s="79" t="s">
        <v>2</v>
      </c>
      <c r="CB17" s="74" t="s">
        <v>147</v>
      </c>
      <c r="CC17" s="79" t="s">
        <v>5</v>
      </c>
      <c r="CD17" s="79" t="s">
        <v>6</v>
      </c>
      <c r="CE17" s="79" t="s">
        <v>196</v>
      </c>
      <c r="CF17" s="79" t="s">
        <v>180</v>
      </c>
      <c r="CG17" s="79" t="s">
        <v>181</v>
      </c>
      <c r="CH17" s="79" t="s">
        <v>2</v>
      </c>
      <c r="CI17" s="74" t="s">
        <v>147</v>
      </c>
      <c r="CJ17" s="346"/>
    </row>
    <row r="18" spans="1:88" ht="15.75">
      <c r="A18" s="127">
        <v>1</v>
      </c>
      <c r="B18" s="127">
        <v>2</v>
      </c>
      <c r="C18" s="127">
        <v>3</v>
      </c>
      <c r="D18" s="126" t="s">
        <v>110</v>
      </c>
      <c r="E18" s="126" t="s">
        <v>111</v>
      </c>
      <c r="F18" s="126" t="s">
        <v>112</v>
      </c>
      <c r="G18" s="126" t="s">
        <v>113</v>
      </c>
      <c r="H18" s="126" t="s">
        <v>114</v>
      </c>
      <c r="I18" s="126" t="s">
        <v>115</v>
      </c>
      <c r="J18" s="126" t="s">
        <v>172</v>
      </c>
      <c r="K18" s="126" t="s">
        <v>173</v>
      </c>
      <c r="L18" s="126" t="s">
        <v>174</v>
      </c>
      <c r="M18" s="126" t="s">
        <v>175</v>
      </c>
      <c r="N18" s="126" t="s">
        <v>176</v>
      </c>
      <c r="O18" s="126" t="s">
        <v>177</v>
      </c>
      <c r="P18" s="126" t="s">
        <v>178</v>
      </c>
      <c r="Q18" s="126" t="s">
        <v>179</v>
      </c>
      <c r="R18" s="126" t="s">
        <v>197</v>
      </c>
      <c r="S18" s="126" t="s">
        <v>198</v>
      </c>
      <c r="T18" s="126" t="s">
        <v>199</v>
      </c>
      <c r="U18" s="126" t="s">
        <v>200</v>
      </c>
      <c r="V18" s="126" t="s">
        <v>201</v>
      </c>
      <c r="W18" s="126" t="s">
        <v>202</v>
      </c>
      <c r="X18" s="126" t="s">
        <v>203</v>
      </c>
      <c r="Y18" s="126" t="s">
        <v>204</v>
      </c>
      <c r="Z18" s="126" t="s">
        <v>205</v>
      </c>
      <c r="AA18" s="126" t="s">
        <v>206</v>
      </c>
      <c r="AB18" s="126" t="s">
        <v>207</v>
      </c>
      <c r="AC18" s="126" t="s">
        <v>208</v>
      </c>
      <c r="AD18" s="126" t="s">
        <v>209</v>
      </c>
      <c r="AE18" s="126" t="s">
        <v>210</v>
      </c>
      <c r="AF18" s="126" t="s">
        <v>235</v>
      </c>
      <c r="AG18" s="126" t="s">
        <v>236</v>
      </c>
      <c r="AH18" s="126" t="s">
        <v>237</v>
      </c>
      <c r="AI18" s="126" t="s">
        <v>238</v>
      </c>
      <c r="AJ18" s="126" t="s">
        <v>239</v>
      </c>
      <c r="AK18" s="126" t="s">
        <v>240</v>
      </c>
      <c r="AL18" s="126" t="s">
        <v>241</v>
      </c>
      <c r="AM18" s="126" t="s">
        <v>242</v>
      </c>
      <c r="AN18" s="126" t="s">
        <v>243</v>
      </c>
      <c r="AO18" s="126" t="s">
        <v>244</v>
      </c>
      <c r="AP18" s="126" t="s">
        <v>245</v>
      </c>
      <c r="AQ18" s="126" t="s">
        <v>246</v>
      </c>
      <c r="AR18" s="126" t="s">
        <v>247</v>
      </c>
      <c r="AS18" s="126" t="s">
        <v>248</v>
      </c>
      <c r="AT18" s="126" t="s">
        <v>252</v>
      </c>
      <c r="AU18" s="126" t="s">
        <v>253</v>
      </c>
      <c r="AV18" s="126" t="s">
        <v>254</v>
      </c>
      <c r="AW18" s="126" t="s">
        <v>255</v>
      </c>
      <c r="AX18" s="126" t="s">
        <v>256</v>
      </c>
      <c r="AY18" s="126" t="s">
        <v>257</v>
      </c>
      <c r="AZ18" s="126" t="s">
        <v>258</v>
      </c>
      <c r="BA18" s="126" t="s">
        <v>259</v>
      </c>
      <c r="BB18" s="126" t="s">
        <v>260</v>
      </c>
      <c r="BC18" s="126" t="s">
        <v>261</v>
      </c>
      <c r="BD18" s="126" t="s">
        <v>262</v>
      </c>
      <c r="BE18" s="126" t="s">
        <v>263</v>
      </c>
      <c r="BF18" s="126" t="s">
        <v>264</v>
      </c>
      <c r="BG18" s="126" t="s">
        <v>265</v>
      </c>
      <c r="BH18" s="126" t="s">
        <v>266</v>
      </c>
      <c r="BI18" s="126" t="s">
        <v>267</v>
      </c>
      <c r="BJ18" s="126" t="s">
        <v>268</v>
      </c>
      <c r="BK18" s="126" t="s">
        <v>269</v>
      </c>
      <c r="BL18" s="126" t="s">
        <v>270</v>
      </c>
      <c r="BM18" s="126" t="s">
        <v>271</v>
      </c>
      <c r="BN18" s="126" t="s">
        <v>272</v>
      </c>
      <c r="BO18" s="126" t="s">
        <v>273</v>
      </c>
      <c r="BP18" s="126" t="s">
        <v>274</v>
      </c>
      <c r="BQ18" s="126" t="s">
        <v>275</v>
      </c>
      <c r="BR18" s="126" t="s">
        <v>276</v>
      </c>
      <c r="BS18" s="126" t="s">
        <v>277</v>
      </c>
      <c r="BT18" s="126" t="s">
        <v>278</v>
      </c>
      <c r="BU18" s="126" t="s">
        <v>279</v>
      </c>
      <c r="BV18" s="126" t="s">
        <v>280</v>
      </c>
      <c r="BW18" s="126" t="s">
        <v>281</v>
      </c>
      <c r="BX18" s="126" t="s">
        <v>282</v>
      </c>
      <c r="BY18" s="126" t="s">
        <v>283</v>
      </c>
      <c r="BZ18" s="126" t="s">
        <v>284</v>
      </c>
      <c r="CA18" s="126" t="s">
        <v>285</v>
      </c>
      <c r="CB18" s="126" t="s">
        <v>286</v>
      </c>
      <c r="CC18" s="126" t="s">
        <v>287</v>
      </c>
      <c r="CD18" s="126" t="s">
        <v>288</v>
      </c>
      <c r="CE18" s="126" t="s">
        <v>289</v>
      </c>
      <c r="CF18" s="126" t="s">
        <v>290</v>
      </c>
      <c r="CG18" s="126" t="s">
        <v>291</v>
      </c>
      <c r="CH18" s="126" t="s">
        <v>292</v>
      </c>
      <c r="CI18" s="126" t="s">
        <v>293</v>
      </c>
      <c r="CJ18" s="127">
        <v>8</v>
      </c>
    </row>
    <row r="19" spans="1:88" ht="15.75">
      <c r="A19" s="155"/>
      <c r="B19" s="154" t="s">
        <v>672</v>
      </c>
      <c r="C19" s="195"/>
      <c r="D19" s="195">
        <f>D20+D21</f>
        <v>2.4800000000000004</v>
      </c>
      <c r="E19" s="195"/>
      <c r="F19" s="195">
        <f>F20+F21</f>
        <v>1.249</v>
      </c>
      <c r="G19" s="195"/>
      <c r="H19" s="195"/>
      <c r="I19" s="195"/>
      <c r="J19" s="195"/>
      <c r="K19" s="195"/>
      <c r="L19" s="195"/>
      <c r="M19" s="195"/>
      <c r="N19" s="195"/>
      <c r="O19" s="195"/>
      <c r="P19" s="195"/>
      <c r="Q19" s="195"/>
      <c r="R19" s="195">
        <f>R20+R21</f>
        <v>2.4800000000000004</v>
      </c>
      <c r="S19" s="195"/>
      <c r="T19" s="195">
        <f>T20+T21</f>
        <v>1.249</v>
      </c>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row>
    <row r="20" spans="1:88" ht="47.25">
      <c r="A20" s="155"/>
      <c r="B20" s="156" t="s">
        <v>673</v>
      </c>
      <c r="C20" s="196"/>
      <c r="D20" s="195">
        <f>D28+D33+D37+D47</f>
        <v>1.05</v>
      </c>
      <c r="E20" s="196"/>
      <c r="F20" s="195">
        <f>F28+F33+F37+F47</f>
        <v>0.549</v>
      </c>
      <c r="G20" s="196"/>
      <c r="H20" s="196"/>
      <c r="I20" s="196"/>
      <c r="J20" s="196"/>
      <c r="K20" s="196"/>
      <c r="L20" s="196"/>
      <c r="M20" s="196"/>
      <c r="N20" s="196"/>
      <c r="O20" s="196"/>
      <c r="P20" s="196"/>
      <c r="Q20" s="196"/>
      <c r="R20" s="195">
        <f>R28+R33+R37+R47</f>
        <v>1.05</v>
      </c>
      <c r="S20" s="196"/>
      <c r="T20" s="195">
        <f>T28+T33+T37+T47</f>
        <v>0.549</v>
      </c>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row>
    <row r="21" spans="1:88" ht="47.25">
      <c r="A21" s="155"/>
      <c r="B21" s="156" t="s">
        <v>674</v>
      </c>
      <c r="C21" s="196"/>
      <c r="D21" s="195">
        <f>D40+D53</f>
        <v>1.4300000000000002</v>
      </c>
      <c r="E21" s="196"/>
      <c r="F21" s="195">
        <f>F40+F50+F58</f>
        <v>0.7</v>
      </c>
      <c r="G21" s="196"/>
      <c r="H21" s="196"/>
      <c r="I21" s="196"/>
      <c r="J21" s="196"/>
      <c r="K21" s="196"/>
      <c r="L21" s="196"/>
      <c r="M21" s="196"/>
      <c r="N21" s="196"/>
      <c r="O21" s="196"/>
      <c r="P21" s="196"/>
      <c r="Q21" s="196"/>
      <c r="R21" s="195">
        <f>R40+R53</f>
        <v>1.4300000000000002</v>
      </c>
      <c r="S21" s="196"/>
      <c r="T21" s="195">
        <f>T40+T50+T58</f>
        <v>0.7</v>
      </c>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row>
    <row r="22" spans="1:88" ht="47.25">
      <c r="A22" s="170">
        <v>1</v>
      </c>
      <c r="B22" s="157" t="s">
        <v>675</v>
      </c>
      <c r="C22" s="197"/>
      <c r="D22" s="197">
        <f>D23+D45</f>
        <v>2.4800000000000004</v>
      </c>
      <c r="E22" s="197"/>
      <c r="F22" s="197">
        <f>F23+F45</f>
        <v>0.549</v>
      </c>
      <c r="G22" s="197"/>
      <c r="H22" s="197"/>
      <c r="I22" s="197"/>
      <c r="J22" s="197"/>
      <c r="K22" s="197"/>
      <c r="L22" s="197"/>
      <c r="M22" s="197"/>
      <c r="N22" s="197"/>
      <c r="O22" s="197"/>
      <c r="P22" s="197"/>
      <c r="Q22" s="197"/>
      <c r="R22" s="197">
        <f>R23+R45</f>
        <v>2.4800000000000004</v>
      </c>
      <c r="S22" s="197"/>
      <c r="T22" s="197">
        <f>T23+T45</f>
        <v>0.549</v>
      </c>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row>
    <row r="23" spans="1:88" ht="63">
      <c r="A23" s="171" t="s">
        <v>531</v>
      </c>
      <c r="B23" s="157" t="s">
        <v>676</v>
      </c>
      <c r="C23" s="197"/>
      <c r="D23" s="197">
        <f>D24</f>
        <v>2.4800000000000004</v>
      </c>
      <c r="E23" s="197"/>
      <c r="F23" s="197">
        <f>F24</f>
        <v>0.549</v>
      </c>
      <c r="G23" s="197"/>
      <c r="H23" s="197"/>
      <c r="I23" s="197"/>
      <c r="J23" s="197"/>
      <c r="K23" s="197"/>
      <c r="L23" s="197"/>
      <c r="M23" s="197"/>
      <c r="N23" s="197"/>
      <c r="O23" s="197"/>
      <c r="P23" s="197"/>
      <c r="Q23" s="197"/>
      <c r="R23" s="197">
        <f>R24</f>
        <v>2.4800000000000004</v>
      </c>
      <c r="S23" s="197"/>
      <c r="T23" s="197">
        <f>T24</f>
        <v>0.549</v>
      </c>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row>
    <row r="24" spans="1:88" ht="31.5">
      <c r="A24" s="171" t="s">
        <v>533</v>
      </c>
      <c r="B24" s="158" t="s">
        <v>677</v>
      </c>
      <c r="C24" s="197"/>
      <c r="D24" s="197">
        <f>D25+D35</f>
        <v>2.4800000000000004</v>
      </c>
      <c r="E24" s="197"/>
      <c r="F24" s="197">
        <f>F25+F35</f>
        <v>0.549</v>
      </c>
      <c r="G24" s="197"/>
      <c r="H24" s="197"/>
      <c r="I24" s="197"/>
      <c r="J24" s="197"/>
      <c r="K24" s="197"/>
      <c r="L24" s="197"/>
      <c r="M24" s="197"/>
      <c r="N24" s="197"/>
      <c r="O24" s="197"/>
      <c r="P24" s="197"/>
      <c r="Q24" s="197"/>
      <c r="R24" s="197">
        <f>R25+R35</f>
        <v>2.4800000000000004</v>
      </c>
      <c r="S24" s="197"/>
      <c r="T24" s="197">
        <f>T25+T35</f>
        <v>0.549</v>
      </c>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row>
    <row r="25" spans="1:88" ht="31.5">
      <c r="A25" s="171" t="s">
        <v>561</v>
      </c>
      <c r="B25" s="158" t="s">
        <v>678</v>
      </c>
      <c r="C25" s="197"/>
      <c r="D25" s="197">
        <f>D26</f>
        <v>0</v>
      </c>
      <c r="E25" s="197"/>
      <c r="F25" s="197">
        <f>F26</f>
        <v>0.549</v>
      </c>
      <c r="G25" s="197"/>
      <c r="H25" s="197"/>
      <c r="I25" s="197"/>
      <c r="J25" s="197"/>
      <c r="K25" s="197"/>
      <c r="L25" s="197"/>
      <c r="M25" s="197"/>
      <c r="N25" s="197"/>
      <c r="O25" s="197"/>
      <c r="P25" s="197"/>
      <c r="Q25" s="197"/>
      <c r="R25" s="197">
        <f>R26</f>
        <v>0</v>
      </c>
      <c r="S25" s="197"/>
      <c r="T25" s="197">
        <f>T26</f>
        <v>0.549</v>
      </c>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row>
    <row r="26" spans="1:88" ht="15.75">
      <c r="A26" s="171" t="s">
        <v>694</v>
      </c>
      <c r="B26" s="158" t="s">
        <v>695</v>
      </c>
      <c r="C26" s="197"/>
      <c r="D26" s="197">
        <f>D27+D32</f>
        <v>0</v>
      </c>
      <c r="E26" s="197"/>
      <c r="F26" s="197">
        <f>F27+F32</f>
        <v>0.549</v>
      </c>
      <c r="G26" s="197"/>
      <c r="H26" s="197"/>
      <c r="I26" s="197"/>
      <c r="J26" s="197"/>
      <c r="K26" s="197"/>
      <c r="L26" s="197"/>
      <c r="M26" s="197"/>
      <c r="N26" s="197"/>
      <c r="O26" s="197"/>
      <c r="P26" s="197"/>
      <c r="Q26" s="197"/>
      <c r="R26" s="197">
        <f>R27+R32</f>
        <v>0</v>
      </c>
      <c r="S26" s="197"/>
      <c r="T26" s="197">
        <f>T27+T32</f>
        <v>0.549</v>
      </c>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row>
    <row r="27" spans="1:88" ht="15.75">
      <c r="A27" s="209" t="s">
        <v>696</v>
      </c>
      <c r="B27" s="188" t="s">
        <v>697</v>
      </c>
      <c r="C27" s="185"/>
      <c r="D27" s="185">
        <f>D28</f>
        <v>0</v>
      </c>
      <c r="E27" s="185"/>
      <c r="F27" s="185">
        <f>F28</f>
        <v>0</v>
      </c>
      <c r="G27" s="185"/>
      <c r="H27" s="185"/>
      <c r="I27" s="185"/>
      <c r="J27" s="185"/>
      <c r="K27" s="185"/>
      <c r="L27" s="185"/>
      <c r="M27" s="185"/>
      <c r="N27" s="185"/>
      <c r="O27" s="185"/>
      <c r="P27" s="185"/>
      <c r="Q27" s="185"/>
      <c r="R27" s="185">
        <f>R28</f>
        <v>0</v>
      </c>
      <c r="S27" s="185"/>
      <c r="T27" s="185">
        <f>T28</f>
        <v>0</v>
      </c>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row>
    <row r="28" spans="1:88" ht="31.5">
      <c r="A28" s="173" t="s">
        <v>698</v>
      </c>
      <c r="B28" s="162" t="s">
        <v>683</v>
      </c>
      <c r="C28" s="198"/>
      <c r="D28" s="198">
        <f>SUM(D29:D31)</f>
        <v>0</v>
      </c>
      <c r="E28" s="198"/>
      <c r="F28" s="198">
        <f>SUM(F29:F31)</f>
        <v>0</v>
      </c>
      <c r="G28" s="198"/>
      <c r="H28" s="198"/>
      <c r="I28" s="198"/>
      <c r="J28" s="198"/>
      <c r="K28" s="198"/>
      <c r="L28" s="198"/>
      <c r="M28" s="198"/>
      <c r="N28" s="198"/>
      <c r="O28" s="198"/>
      <c r="P28" s="198"/>
      <c r="Q28" s="198"/>
      <c r="R28" s="198">
        <f>SUM(R29:R31)</f>
        <v>0</v>
      </c>
      <c r="S28" s="198"/>
      <c r="T28" s="198">
        <f>SUM(T29:T31)</f>
        <v>0</v>
      </c>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row>
    <row r="29" spans="1:88" ht="31.5">
      <c r="A29" s="169" t="s">
        <v>699</v>
      </c>
      <c r="B29" s="189" t="s">
        <v>700</v>
      </c>
      <c r="C29" s="211" t="s">
        <v>614</v>
      </c>
      <c r="D29" s="211"/>
      <c r="E29" s="190"/>
      <c r="F29" s="211"/>
      <c r="G29" s="252" t="s">
        <v>614</v>
      </c>
      <c r="H29" s="252" t="s">
        <v>614</v>
      </c>
      <c r="I29" s="252" t="s">
        <v>614</v>
      </c>
      <c r="J29" s="252" t="s">
        <v>614</v>
      </c>
      <c r="K29" s="252" t="s">
        <v>614</v>
      </c>
      <c r="L29" s="252" t="s">
        <v>614</v>
      </c>
      <c r="M29" s="252" t="s">
        <v>614</v>
      </c>
      <c r="N29" s="252" t="s">
        <v>614</v>
      </c>
      <c r="O29" s="252" t="s">
        <v>614</v>
      </c>
      <c r="P29" s="252" t="s">
        <v>614</v>
      </c>
      <c r="Q29" s="252" t="s">
        <v>614</v>
      </c>
      <c r="R29" s="211"/>
      <c r="S29" s="190"/>
      <c r="T29" s="211"/>
      <c r="U29" s="252" t="s">
        <v>614</v>
      </c>
      <c r="V29" s="252" t="s">
        <v>614</v>
      </c>
      <c r="W29" s="252" t="s">
        <v>614</v>
      </c>
      <c r="X29" s="252" t="s">
        <v>614</v>
      </c>
      <c r="Y29" s="252" t="s">
        <v>614</v>
      </c>
      <c r="Z29" s="252" t="s">
        <v>614</v>
      </c>
      <c r="AA29" s="252" t="s">
        <v>614</v>
      </c>
      <c r="AB29" s="252" t="s">
        <v>614</v>
      </c>
      <c r="AC29" s="252" t="s">
        <v>614</v>
      </c>
      <c r="AD29" s="252" t="s">
        <v>614</v>
      </c>
      <c r="AE29" s="252" t="s">
        <v>614</v>
      </c>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row>
    <row r="30" spans="1:88" ht="31.5">
      <c r="A30" s="169" t="s">
        <v>701</v>
      </c>
      <c r="B30" s="189" t="s">
        <v>702</v>
      </c>
      <c r="C30" s="211" t="s">
        <v>614</v>
      </c>
      <c r="D30" s="211"/>
      <c r="E30" s="190"/>
      <c r="F30" s="211"/>
      <c r="G30" s="252" t="s">
        <v>614</v>
      </c>
      <c r="H30" s="252" t="s">
        <v>614</v>
      </c>
      <c r="I30" s="252" t="s">
        <v>614</v>
      </c>
      <c r="J30" s="252" t="s">
        <v>614</v>
      </c>
      <c r="K30" s="252" t="s">
        <v>614</v>
      </c>
      <c r="L30" s="252" t="s">
        <v>614</v>
      </c>
      <c r="M30" s="252" t="s">
        <v>614</v>
      </c>
      <c r="N30" s="252" t="s">
        <v>614</v>
      </c>
      <c r="O30" s="252" t="s">
        <v>614</v>
      </c>
      <c r="P30" s="252" t="s">
        <v>614</v>
      </c>
      <c r="Q30" s="252" t="s">
        <v>614</v>
      </c>
      <c r="R30" s="211"/>
      <c r="S30" s="190"/>
      <c r="T30" s="211"/>
      <c r="U30" s="252" t="s">
        <v>614</v>
      </c>
      <c r="V30" s="252" t="s">
        <v>614</v>
      </c>
      <c r="W30" s="252" t="s">
        <v>614</v>
      </c>
      <c r="X30" s="252" t="s">
        <v>614</v>
      </c>
      <c r="Y30" s="252" t="s">
        <v>614</v>
      </c>
      <c r="Z30" s="252" t="s">
        <v>614</v>
      </c>
      <c r="AA30" s="252" t="s">
        <v>614</v>
      </c>
      <c r="AB30" s="252" t="s">
        <v>614</v>
      </c>
      <c r="AC30" s="252" t="s">
        <v>614</v>
      </c>
      <c r="AD30" s="252" t="s">
        <v>614</v>
      </c>
      <c r="AE30" s="252" t="s">
        <v>614</v>
      </c>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row>
    <row r="31" spans="1:88" ht="31.5">
      <c r="A31" s="169" t="s">
        <v>703</v>
      </c>
      <c r="B31" s="189" t="s">
        <v>704</v>
      </c>
      <c r="C31" s="211" t="s">
        <v>614</v>
      </c>
      <c r="D31" s="211"/>
      <c r="E31" s="190"/>
      <c r="F31" s="211"/>
      <c r="G31" s="252" t="s">
        <v>614</v>
      </c>
      <c r="H31" s="252" t="s">
        <v>614</v>
      </c>
      <c r="I31" s="252" t="s">
        <v>614</v>
      </c>
      <c r="J31" s="252" t="s">
        <v>614</v>
      </c>
      <c r="K31" s="252" t="s">
        <v>614</v>
      </c>
      <c r="L31" s="252" t="s">
        <v>614</v>
      </c>
      <c r="M31" s="252" t="s">
        <v>614</v>
      </c>
      <c r="N31" s="252" t="s">
        <v>614</v>
      </c>
      <c r="O31" s="252" t="s">
        <v>614</v>
      </c>
      <c r="P31" s="252" t="s">
        <v>614</v>
      </c>
      <c r="Q31" s="252" t="s">
        <v>614</v>
      </c>
      <c r="R31" s="211"/>
      <c r="S31" s="190"/>
      <c r="T31" s="211"/>
      <c r="U31" s="252" t="s">
        <v>614</v>
      </c>
      <c r="V31" s="252" t="s">
        <v>614</v>
      </c>
      <c r="W31" s="252" t="s">
        <v>614</v>
      </c>
      <c r="X31" s="252" t="s">
        <v>614</v>
      </c>
      <c r="Y31" s="252" t="s">
        <v>614</v>
      </c>
      <c r="Z31" s="252" t="s">
        <v>614</v>
      </c>
      <c r="AA31" s="252" t="s">
        <v>614</v>
      </c>
      <c r="AB31" s="252" t="s">
        <v>614</v>
      </c>
      <c r="AC31" s="252" t="s">
        <v>614</v>
      </c>
      <c r="AD31" s="252" t="s">
        <v>614</v>
      </c>
      <c r="AE31" s="252" t="s">
        <v>614</v>
      </c>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row>
    <row r="32" spans="1:88" ht="31.5">
      <c r="A32" s="171" t="s">
        <v>705</v>
      </c>
      <c r="B32" s="188" t="s">
        <v>706</v>
      </c>
      <c r="C32" s="207"/>
      <c r="D32" s="197">
        <f>D33</f>
        <v>0</v>
      </c>
      <c r="E32" s="207"/>
      <c r="F32" s="197">
        <f>F33</f>
        <v>0.549</v>
      </c>
      <c r="G32" s="207"/>
      <c r="H32" s="207"/>
      <c r="I32" s="207"/>
      <c r="J32" s="207"/>
      <c r="K32" s="207"/>
      <c r="L32" s="207"/>
      <c r="M32" s="207"/>
      <c r="N32" s="207"/>
      <c r="O32" s="207"/>
      <c r="P32" s="207"/>
      <c r="Q32" s="207"/>
      <c r="R32" s="197">
        <f>R33</f>
        <v>0</v>
      </c>
      <c r="S32" s="207"/>
      <c r="T32" s="197">
        <f>T33</f>
        <v>0.549</v>
      </c>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row>
    <row r="33" spans="1:88" ht="31.5">
      <c r="A33" s="173" t="s">
        <v>707</v>
      </c>
      <c r="B33" s="162" t="s">
        <v>683</v>
      </c>
      <c r="C33" s="212"/>
      <c r="D33" s="200">
        <f>SUM(D34:D34)</f>
        <v>0</v>
      </c>
      <c r="E33" s="212"/>
      <c r="F33" s="200">
        <f>SUM(F34:F34)</f>
        <v>0.549</v>
      </c>
      <c r="G33" s="212"/>
      <c r="H33" s="212"/>
      <c r="I33" s="212"/>
      <c r="J33" s="212"/>
      <c r="K33" s="212"/>
      <c r="L33" s="212"/>
      <c r="M33" s="212"/>
      <c r="N33" s="212"/>
      <c r="O33" s="212"/>
      <c r="P33" s="212"/>
      <c r="Q33" s="212"/>
      <c r="R33" s="200">
        <f>SUM(R34:R34)</f>
        <v>0</v>
      </c>
      <c r="S33" s="212"/>
      <c r="T33" s="200">
        <f>SUM(T34:T34)</f>
        <v>0.549</v>
      </c>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row>
    <row r="34" spans="1:88" ht="94.5">
      <c r="A34" s="174" t="s">
        <v>708</v>
      </c>
      <c r="B34" s="189" t="s">
        <v>709</v>
      </c>
      <c r="C34" s="252" t="s">
        <v>614</v>
      </c>
      <c r="D34" s="211"/>
      <c r="E34" s="190"/>
      <c r="F34" s="186">
        <v>0.549</v>
      </c>
      <c r="G34" s="252" t="s">
        <v>614</v>
      </c>
      <c r="H34" s="252" t="s">
        <v>614</v>
      </c>
      <c r="I34" s="252" t="s">
        <v>614</v>
      </c>
      <c r="J34" s="252" t="s">
        <v>614</v>
      </c>
      <c r="K34" s="252" t="s">
        <v>614</v>
      </c>
      <c r="L34" s="252" t="s">
        <v>614</v>
      </c>
      <c r="M34" s="252" t="s">
        <v>614</v>
      </c>
      <c r="N34" s="252" t="s">
        <v>614</v>
      </c>
      <c r="O34" s="252" t="s">
        <v>614</v>
      </c>
      <c r="P34" s="252" t="s">
        <v>614</v>
      </c>
      <c r="Q34" s="252" t="s">
        <v>614</v>
      </c>
      <c r="R34" s="211"/>
      <c r="S34" s="190"/>
      <c r="T34" s="186">
        <v>0.549</v>
      </c>
      <c r="U34" s="252" t="s">
        <v>614</v>
      </c>
      <c r="V34" s="252" t="s">
        <v>614</v>
      </c>
      <c r="W34" s="252" t="s">
        <v>614</v>
      </c>
      <c r="X34" s="252" t="s">
        <v>614</v>
      </c>
      <c r="Y34" s="252" t="s">
        <v>614</v>
      </c>
      <c r="Z34" s="252" t="s">
        <v>614</v>
      </c>
      <c r="AA34" s="252" t="s">
        <v>614</v>
      </c>
      <c r="AB34" s="252" t="s">
        <v>614</v>
      </c>
      <c r="AC34" s="252" t="s">
        <v>614</v>
      </c>
      <c r="AD34" s="252" t="s">
        <v>614</v>
      </c>
      <c r="AE34" s="252" t="s">
        <v>614</v>
      </c>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row>
    <row r="35" spans="1:88" ht="15.75">
      <c r="A35" s="171" t="s">
        <v>562</v>
      </c>
      <c r="B35" s="159" t="s">
        <v>679</v>
      </c>
      <c r="C35" s="207"/>
      <c r="D35" s="197">
        <f>D36</f>
        <v>2.4800000000000004</v>
      </c>
      <c r="E35" s="207"/>
      <c r="F35" s="197">
        <f>F36</f>
        <v>0</v>
      </c>
      <c r="G35" s="207"/>
      <c r="H35" s="207"/>
      <c r="I35" s="207"/>
      <c r="J35" s="207"/>
      <c r="K35" s="207"/>
      <c r="L35" s="207"/>
      <c r="M35" s="207"/>
      <c r="N35" s="207"/>
      <c r="O35" s="207"/>
      <c r="P35" s="207"/>
      <c r="Q35" s="207"/>
      <c r="R35" s="197">
        <f>R36</f>
        <v>2.4800000000000004</v>
      </c>
      <c r="S35" s="207"/>
      <c r="T35" s="197">
        <f>T36</f>
        <v>0</v>
      </c>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row>
    <row r="36" spans="1:88" ht="31.5">
      <c r="A36" s="172" t="s">
        <v>680</v>
      </c>
      <c r="B36" s="160" t="s">
        <v>681</v>
      </c>
      <c r="C36" s="161"/>
      <c r="D36" s="185">
        <f>D37+D40</f>
        <v>2.4800000000000004</v>
      </c>
      <c r="E36" s="161"/>
      <c r="F36" s="185">
        <f>F37+F40</f>
        <v>0</v>
      </c>
      <c r="G36" s="161"/>
      <c r="H36" s="161"/>
      <c r="I36" s="161"/>
      <c r="J36" s="161"/>
      <c r="K36" s="161"/>
      <c r="L36" s="161"/>
      <c r="M36" s="161"/>
      <c r="N36" s="161"/>
      <c r="O36" s="161"/>
      <c r="P36" s="161"/>
      <c r="Q36" s="161"/>
      <c r="R36" s="185">
        <f>R37+R40</f>
        <v>2.4800000000000004</v>
      </c>
      <c r="S36" s="161"/>
      <c r="T36" s="185">
        <f>T37+T40</f>
        <v>0</v>
      </c>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row>
    <row r="37" spans="1:88" ht="31.5">
      <c r="A37" s="173" t="s">
        <v>682</v>
      </c>
      <c r="B37" s="162" t="s">
        <v>683</v>
      </c>
      <c r="C37" s="212"/>
      <c r="D37" s="200">
        <f>SUM(D38:D39)</f>
        <v>1.05</v>
      </c>
      <c r="E37" s="212"/>
      <c r="F37" s="200">
        <f>SUM(F38:F39)</f>
        <v>0</v>
      </c>
      <c r="G37" s="212"/>
      <c r="H37" s="212"/>
      <c r="I37" s="212"/>
      <c r="J37" s="212"/>
      <c r="K37" s="212"/>
      <c r="L37" s="212"/>
      <c r="M37" s="212"/>
      <c r="N37" s="212"/>
      <c r="O37" s="212"/>
      <c r="P37" s="212"/>
      <c r="Q37" s="212"/>
      <c r="R37" s="200">
        <f>SUM(R38:R39)</f>
        <v>1.05</v>
      </c>
      <c r="S37" s="212"/>
      <c r="T37" s="200">
        <f>SUM(T38:T39)</f>
        <v>0</v>
      </c>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row>
    <row r="38" spans="1:88" ht="63">
      <c r="A38" s="169" t="s">
        <v>711</v>
      </c>
      <c r="B38" s="182" t="s">
        <v>712</v>
      </c>
      <c r="C38" s="252" t="s">
        <v>614</v>
      </c>
      <c r="D38" s="214">
        <v>0.8</v>
      </c>
      <c r="E38" s="190"/>
      <c r="F38" s="214"/>
      <c r="G38" s="252" t="s">
        <v>614</v>
      </c>
      <c r="H38" s="252" t="s">
        <v>614</v>
      </c>
      <c r="I38" s="252" t="s">
        <v>614</v>
      </c>
      <c r="J38" s="252" t="s">
        <v>614</v>
      </c>
      <c r="K38" s="252" t="s">
        <v>614</v>
      </c>
      <c r="L38" s="252" t="s">
        <v>614</v>
      </c>
      <c r="M38" s="252" t="s">
        <v>614</v>
      </c>
      <c r="N38" s="252" t="s">
        <v>614</v>
      </c>
      <c r="O38" s="252" t="s">
        <v>614</v>
      </c>
      <c r="P38" s="252" t="s">
        <v>614</v>
      </c>
      <c r="Q38" s="252" t="s">
        <v>614</v>
      </c>
      <c r="R38" s="214">
        <v>0.8</v>
      </c>
      <c r="S38" s="190"/>
      <c r="T38" s="214"/>
      <c r="U38" s="252" t="s">
        <v>614</v>
      </c>
      <c r="V38" s="252" t="s">
        <v>614</v>
      </c>
      <c r="W38" s="252" t="s">
        <v>614</v>
      </c>
      <c r="X38" s="252" t="s">
        <v>614</v>
      </c>
      <c r="Y38" s="252" t="s">
        <v>614</v>
      </c>
      <c r="Z38" s="252" t="s">
        <v>614</v>
      </c>
      <c r="AA38" s="252" t="s">
        <v>614</v>
      </c>
      <c r="AB38" s="252" t="s">
        <v>614</v>
      </c>
      <c r="AC38" s="252" t="s">
        <v>614</v>
      </c>
      <c r="AD38" s="252" t="s">
        <v>614</v>
      </c>
      <c r="AE38" s="252" t="s">
        <v>614</v>
      </c>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F38" s="214"/>
      <c r="CG38" s="214"/>
      <c r="CH38" s="214"/>
      <c r="CI38" s="214"/>
      <c r="CJ38" s="214"/>
    </row>
    <row r="39" spans="1:88" ht="63">
      <c r="A39" s="169" t="s">
        <v>713</v>
      </c>
      <c r="B39" s="182" t="s">
        <v>714</v>
      </c>
      <c r="C39" s="252" t="s">
        <v>614</v>
      </c>
      <c r="D39" s="214">
        <v>0.25</v>
      </c>
      <c r="E39" s="190"/>
      <c r="F39" s="214"/>
      <c r="G39" s="252" t="s">
        <v>614</v>
      </c>
      <c r="H39" s="252" t="s">
        <v>614</v>
      </c>
      <c r="I39" s="252" t="s">
        <v>614</v>
      </c>
      <c r="J39" s="252" t="s">
        <v>614</v>
      </c>
      <c r="K39" s="252" t="s">
        <v>614</v>
      </c>
      <c r="L39" s="252" t="s">
        <v>614</v>
      </c>
      <c r="M39" s="252" t="s">
        <v>614</v>
      </c>
      <c r="N39" s="252" t="s">
        <v>614</v>
      </c>
      <c r="O39" s="252" t="s">
        <v>614</v>
      </c>
      <c r="P39" s="252" t="s">
        <v>614</v>
      </c>
      <c r="Q39" s="252" t="s">
        <v>614</v>
      </c>
      <c r="R39" s="214">
        <v>0.25</v>
      </c>
      <c r="S39" s="190"/>
      <c r="T39" s="214"/>
      <c r="U39" s="252" t="s">
        <v>614</v>
      </c>
      <c r="V39" s="252" t="s">
        <v>614</v>
      </c>
      <c r="W39" s="252" t="s">
        <v>614</v>
      </c>
      <c r="X39" s="252" t="s">
        <v>614</v>
      </c>
      <c r="Y39" s="252" t="s">
        <v>614</v>
      </c>
      <c r="Z39" s="252" t="s">
        <v>614</v>
      </c>
      <c r="AA39" s="252" t="s">
        <v>614</v>
      </c>
      <c r="AB39" s="252" t="s">
        <v>614</v>
      </c>
      <c r="AC39" s="252" t="s">
        <v>614</v>
      </c>
      <c r="AD39" s="252" t="s">
        <v>614</v>
      </c>
      <c r="AE39" s="252" t="s">
        <v>614</v>
      </c>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c r="CF39" s="214"/>
      <c r="CG39" s="214"/>
      <c r="CH39" s="214"/>
      <c r="CI39" s="214"/>
      <c r="CJ39" s="214"/>
    </row>
    <row r="40" spans="1:88" ht="31.5">
      <c r="A40" s="173" t="s">
        <v>684</v>
      </c>
      <c r="B40" s="162" t="s">
        <v>685</v>
      </c>
      <c r="C40" s="212"/>
      <c r="D40" s="200">
        <f>SUM(D41:D44)</f>
        <v>1.4300000000000002</v>
      </c>
      <c r="E40" s="212"/>
      <c r="F40" s="200">
        <f>SUM(F41:F44)</f>
        <v>0</v>
      </c>
      <c r="G40" s="212"/>
      <c r="H40" s="212"/>
      <c r="I40" s="212"/>
      <c r="J40" s="212"/>
      <c r="K40" s="212"/>
      <c r="L40" s="212"/>
      <c r="M40" s="212"/>
      <c r="N40" s="212"/>
      <c r="O40" s="212"/>
      <c r="P40" s="212"/>
      <c r="Q40" s="212"/>
      <c r="R40" s="200">
        <f>SUM(R41:R44)</f>
        <v>1.4300000000000002</v>
      </c>
      <c r="S40" s="212"/>
      <c r="T40" s="200">
        <f>SUM(T41:T44)</f>
        <v>0</v>
      </c>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row>
    <row r="41" spans="1:88" ht="78.75">
      <c r="A41" s="169" t="s">
        <v>686</v>
      </c>
      <c r="B41" s="166" t="s">
        <v>715</v>
      </c>
      <c r="C41" s="252" t="s">
        <v>614</v>
      </c>
      <c r="D41" s="214"/>
      <c r="E41" s="190"/>
      <c r="F41" s="214"/>
      <c r="G41" s="252" t="s">
        <v>614</v>
      </c>
      <c r="H41" s="252" t="s">
        <v>614</v>
      </c>
      <c r="I41" s="252" t="s">
        <v>614</v>
      </c>
      <c r="J41" s="252" t="s">
        <v>614</v>
      </c>
      <c r="K41" s="252" t="s">
        <v>614</v>
      </c>
      <c r="L41" s="252" t="s">
        <v>614</v>
      </c>
      <c r="M41" s="252" t="s">
        <v>614</v>
      </c>
      <c r="N41" s="252" t="s">
        <v>614</v>
      </c>
      <c r="O41" s="252" t="s">
        <v>614</v>
      </c>
      <c r="P41" s="252" t="s">
        <v>614</v>
      </c>
      <c r="Q41" s="252" t="s">
        <v>614</v>
      </c>
      <c r="R41" s="214"/>
      <c r="S41" s="190"/>
      <c r="T41" s="214"/>
      <c r="U41" s="252" t="s">
        <v>614</v>
      </c>
      <c r="V41" s="252" t="s">
        <v>614</v>
      </c>
      <c r="W41" s="252" t="s">
        <v>614</v>
      </c>
      <c r="X41" s="252" t="s">
        <v>614</v>
      </c>
      <c r="Y41" s="252" t="s">
        <v>614</v>
      </c>
      <c r="Z41" s="252" t="s">
        <v>614</v>
      </c>
      <c r="AA41" s="252" t="s">
        <v>614</v>
      </c>
      <c r="AB41" s="252" t="s">
        <v>614</v>
      </c>
      <c r="AC41" s="252" t="s">
        <v>614</v>
      </c>
      <c r="AD41" s="252" t="s">
        <v>614</v>
      </c>
      <c r="AE41" s="252" t="s">
        <v>614</v>
      </c>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row>
    <row r="42" spans="1:88" ht="63">
      <c r="A42" s="169" t="s">
        <v>716</v>
      </c>
      <c r="B42" s="166" t="s">
        <v>717</v>
      </c>
      <c r="C42" s="252" t="s">
        <v>614</v>
      </c>
      <c r="D42" s="214">
        <v>0.63</v>
      </c>
      <c r="E42" s="190"/>
      <c r="F42" s="214"/>
      <c r="G42" s="252" t="s">
        <v>614</v>
      </c>
      <c r="H42" s="252" t="s">
        <v>614</v>
      </c>
      <c r="I42" s="252" t="s">
        <v>614</v>
      </c>
      <c r="J42" s="252" t="s">
        <v>614</v>
      </c>
      <c r="K42" s="252" t="s">
        <v>614</v>
      </c>
      <c r="L42" s="252" t="s">
        <v>614</v>
      </c>
      <c r="M42" s="252" t="s">
        <v>614</v>
      </c>
      <c r="N42" s="252" t="s">
        <v>614</v>
      </c>
      <c r="O42" s="252" t="s">
        <v>614</v>
      </c>
      <c r="P42" s="252" t="s">
        <v>614</v>
      </c>
      <c r="Q42" s="252" t="s">
        <v>614</v>
      </c>
      <c r="R42" s="214">
        <v>0.63</v>
      </c>
      <c r="S42" s="190"/>
      <c r="T42" s="214"/>
      <c r="U42" s="252" t="s">
        <v>614</v>
      </c>
      <c r="V42" s="252" t="s">
        <v>614</v>
      </c>
      <c r="W42" s="252" t="s">
        <v>614</v>
      </c>
      <c r="X42" s="252" t="s">
        <v>614</v>
      </c>
      <c r="Y42" s="252" t="s">
        <v>614</v>
      </c>
      <c r="Z42" s="252" t="s">
        <v>614</v>
      </c>
      <c r="AA42" s="252" t="s">
        <v>614</v>
      </c>
      <c r="AB42" s="252" t="s">
        <v>614</v>
      </c>
      <c r="AC42" s="252" t="s">
        <v>614</v>
      </c>
      <c r="AD42" s="252" t="s">
        <v>614</v>
      </c>
      <c r="AE42" s="252" t="s">
        <v>614</v>
      </c>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4"/>
    </row>
    <row r="43" spans="1:88" ht="63">
      <c r="A43" s="169" t="s">
        <v>718</v>
      </c>
      <c r="B43" s="166" t="s">
        <v>719</v>
      </c>
      <c r="C43" s="252" t="s">
        <v>614</v>
      </c>
      <c r="D43" s="214">
        <v>0.4</v>
      </c>
      <c r="E43" s="190"/>
      <c r="F43" s="214"/>
      <c r="G43" s="252" t="s">
        <v>614</v>
      </c>
      <c r="H43" s="252" t="s">
        <v>614</v>
      </c>
      <c r="I43" s="252" t="s">
        <v>614</v>
      </c>
      <c r="J43" s="252" t="s">
        <v>614</v>
      </c>
      <c r="K43" s="252" t="s">
        <v>614</v>
      </c>
      <c r="L43" s="252" t="s">
        <v>614</v>
      </c>
      <c r="M43" s="252" t="s">
        <v>614</v>
      </c>
      <c r="N43" s="252" t="s">
        <v>614</v>
      </c>
      <c r="O43" s="252" t="s">
        <v>614</v>
      </c>
      <c r="P43" s="252" t="s">
        <v>614</v>
      </c>
      <c r="Q43" s="252" t="s">
        <v>614</v>
      </c>
      <c r="R43" s="214">
        <v>0.4</v>
      </c>
      <c r="S43" s="190"/>
      <c r="T43" s="214"/>
      <c r="U43" s="252" t="s">
        <v>614</v>
      </c>
      <c r="V43" s="252" t="s">
        <v>614</v>
      </c>
      <c r="W43" s="252" t="s">
        <v>614</v>
      </c>
      <c r="X43" s="252" t="s">
        <v>614</v>
      </c>
      <c r="Y43" s="252" t="s">
        <v>614</v>
      </c>
      <c r="Z43" s="252" t="s">
        <v>614</v>
      </c>
      <c r="AA43" s="252" t="s">
        <v>614</v>
      </c>
      <c r="AB43" s="252" t="s">
        <v>614</v>
      </c>
      <c r="AC43" s="252" t="s">
        <v>614</v>
      </c>
      <c r="AD43" s="252" t="s">
        <v>614</v>
      </c>
      <c r="AE43" s="252" t="s">
        <v>614</v>
      </c>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row>
    <row r="44" spans="1:88" ht="63">
      <c r="A44" s="169" t="s">
        <v>720</v>
      </c>
      <c r="B44" s="166" t="s">
        <v>721</v>
      </c>
      <c r="C44" s="252" t="s">
        <v>614</v>
      </c>
      <c r="D44" s="214">
        <v>0.4</v>
      </c>
      <c r="E44" s="190"/>
      <c r="F44" s="214"/>
      <c r="G44" s="252" t="s">
        <v>614</v>
      </c>
      <c r="H44" s="252" t="s">
        <v>614</v>
      </c>
      <c r="I44" s="252" t="s">
        <v>614</v>
      </c>
      <c r="J44" s="252" t="s">
        <v>614</v>
      </c>
      <c r="K44" s="252" t="s">
        <v>614</v>
      </c>
      <c r="L44" s="252" t="s">
        <v>614</v>
      </c>
      <c r="M44" s="252" t="s">
        <v>614</v>
      </c>
      <c r="N44" s="252" t="s">
        <v>614</v>
      </c>
      <c r="O44" s="252" t="s">
        <v>614</v>
      </c>
      <c r="P44" s="252" t="s">
        <v>614</v>
      </c>
      <c r="Q44" s="252" t="s">
        <v>614</v>
      </c>
      <c r="R44" s="214">
        <v>0.4</v>
      </c>
      <c r="S44" s="190"/>
      <c r="T44" s="214"/>
      <c r="U44" s="252" t="s">
        <v>614</v>
      </c>
      <c r="V44" s="252" t="s">
        <v>614</v>
      </c>
      <c r="W44" s="252" t="s">
        <v>614</v>
      </c>
      <c r="X44" s="252" t="s">
        <v>614</v>
      </c>
      <c r="Y44" s="252" t="s">
        <v>614</v>
      </c>
      <c r="Z44" s="252" t="s">
        <v>614</v>
      </c>
      <c r="AA44" s="252" t="s">
        <v>614</v>
      </c>
      <c r="AB44" s="252" t="s">
        <v>614</v>
      </c>
      <c r="AC44" s="252" t="s">
        <v>614</v>
      </c>
      <c r="AD44" s="252" t="s">
        <v>614</v>
      </c>
      <c r="AE44" s="252" t="s">
        <v>614</v>
      </c>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row>
    <row r="45" spans="1:88" ht="47.25">
      <c r="A45" s="171" t="s">
        <v>687</v>
      </c>
      <c r="B45" s="158" t="s">
        <v>688</v>
      </c>
      <c r="C45" s="207"/>
      <c r="D45" s="207"/>
      <c r="E45" s="207"/>
      <c r="F45" s="197">
        <f>F46</f>
        <v>0</v>
      </c>
      <c r="G45" s="207"/>
      <c r="H45" s="207"/>
      <c r="I45" s="207"/>
      <c r="J45" s="207"/>
      <c r="K45" s="207"/>
      <c r="L45" s="207"/>
      <c r="M45" s="207"/>
      <c r="N45" s="207"/>
      <c r="O45" s="207"/>
      <c r="P45" s="207"/>
      <c r="Q45" s="207"/>
      <c r="R45" s="207"/>
      <c r="S45" s="207"/>
      <c r="T45" s="197">
        <f>T46</f>
        <v>0</v>
      </c>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row>
    <row r="46" spans="1:88" ht="31.5">
      <c r="A46" s="172" t="s">
        <v>689</v>
      </c>
      <c r="B46" s="168" t="s">
        <v>690</v>
      </c>
      <c r="C46" s="161"/>
      <c r="D46" s="161"/>
      <c r="E46" s="161"/>
      <c r="F46" s="185">
        <f>F47+F50</f>
        <v>0</v>
      </c>
      <c r="G46" s="161"/>
      <c r="H46" s="161"/>
      <c r="I46" s="161"/>
      <c r="J46" s="161"/>
      <c r="K46" s="161"/>
      <c r="L46" s="161"/>
      <c r="M46" s="161"/>
      <c r="N46" s="161"/>
      <c r="O46" s="161"/>
      <c r="P46" s="161"/>
      <c r="Q46" s="161"/>
      <c r="R46" s="161"/>
      <c r="S46" s="161"/>
      <c r="T46" s="185">
        <f>T47+T50</f>
        <v>0</v>
      </c>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row>
    <row r="47" spans="1:88" ht="31.5">
      <c r="A47" s="173" t="s">
        <v>691</v>
      </c>
      <c r="B47" s="162" t="s">
        <v>683</v>
      </c>
      <c r="C47" s="212"/>
      <c r="D47" s="212"/>
      <c r="E47" s="212"/>
      <c r="F47" s="200">
        <f>F48+F49</f>
        <v>0</v>
      </c>
      <c r="G47" s="212"/>
      <c r="H47" s="212"/>
      <c r="I47" s="212"/>
      <c r="J47" s="212"/>
      <c r="K47" s="212"/>
      <c r="L47" s="212"/>
      <c r="M47" s="212"/>
      <c r="N47" s="212"/>
      <c r="O47" s="212"/>
      <c r="P47" s="212"/>
      <c r="Q47" s="212"/>
      <c r="R47" s="212"/>
      <c r="S47" s="212"/>
      <c r="T47" s="200">
        <f>T48+T49</f>
        <v>0</v>
      </c>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row>
    <row r="48" spans="1:88" ht="31.5">
      <c r="A48" s="176" t="s">
        <v>722</v>
      </c>
      <c r="B48" s="189" t="s">
        <v>723</v>
      </c>
      <c r="C48" s="252" t="s">
        <v>614</v>
      </c>
      <c r="D48" s="211"/>
      <c r="E48" s="190"/>
      <c r="F48" s="211"/>
      <c r="G48" s="252" t="s">
        <v>614</v>
      </c>
      <c r="H48" s="252" t="s">
        <v>614</v>
      </c>
      <c r="I48" s="252" t="s">
        <v>614</v>
      </c>
      <c r="J48" s="252" t="s">
        <v>614</v>
      </c>
      <c r="K48" s="252" t="s">
        <v>614</v>
      </c>
      <c r="L48" s="252" t="s">
        <v>614</v>
      </c>
      <c r="M48" s="252" t="s">
        <v>614</v>
      </c>
      <c r="N48" s="252" t="s">
        <v>614</v>
      </c>
      <c r="O48" s="252" t="s">
        <v>614</v>
      </c>
      <c r="P48" s="252" t="s">
        <v>614</v>
      </c>
      <c r="Q48" s="252" t="s">
        <v>614</v>
      </c>
      <c r="R48" s="211"/>
      <c r="S48" s="190"/>
      <c r="T48" s="211"/>
      <c r="U48" s="252" t="s">
        <v>614</v>
      </c>
      <c r="V48" s="252" t="s">
        <v>614</v>
      </c>
      <c r="W48" s="252" t="s">
        <v>614</v>
      </c>
      <c r="X48" s="252" t="s">
        <v>614</v>
      </c>
      <c r="Y48" s="252" t="s">
        <v>614</v>
      </c>
      <c r="Z48" s="252" t="s">
        <v>614</v>
      </c>
      <c r="AA48" s="252" t="s">
        <v>614</v>
      </c>
      <c r="AB48" s="252" t="s">
        <v>614</v>
      </c>
      <c r="AC48" s="252" t="s">
        <v>614</v>
      </c>
      <c r="AD48" s="252" t="s">
        <v>614</v>
      </c>
      <c r="AE48" s="252" t="s">
        <v>614</v>
      </c>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row>
    <row r="49" spans="1:88" ht="47.25">
      <c r="A49" s="176" t="s">
        <v>758</v>
      </c>
      <c r="B49" s="189" t="s">
        <v>759</v>
      </c>
      <c r="C49" s="252" t="s">
        <v>614</v>
      </c>
      <c r="D49" s="211"/>
      <c r="E49" s="190"/>
      <c r="F49" s="211"/>
      <c r="G49" s="252" t="s">
        <v>614</v>
      </c>
      <c r="H49" s="252" t="s">
        <v>614</v>
      </c>
      <c r="I49" s="252" t="s">
        <v>614</v>
      </c>
      <c r="J49" s="252" t="s">
        <v>614</v>
      </c>
      <c r="K49" s="252" t="s">
        <v>614</v>
      </c>
      <c r="L49" s="252" t="s">
        <v>614</v>
      </c>
      <c r="M49" s="252" t="s">
        <v>614</v>
      </c>
      <c r="N49" s="252" t="s">
        <v>614</v>
      </c>
      <c r="O49" s="252" t="s">
        <v>614</v>
      </c>
      <c r="P49" s="252" t="s">
        <v>614</v>
      </c>
      <c r="Q49" s="252" t="s">
        <v>614</v>
      </c>
      <c r="R49" s="211"/>
      <c r="S49" s="190"/>
      <c r="T49" s="211"/>
      <c r="U49" s="252" t="s">
        <v>614</v>
      </c>
      <c r="V49" s="252" t="s">
        <v>614</v>
      </c>
      <c r="W49" s="252" t="s">
        <v>614</v>
      </c>
      <c r="X49" s="252" t="s">
        <v>614</v>
      </c>
      <c r="Y49" s="252" t="s">
        <v>614</v>
      </c>
      <c r="Z49" s="252" t="s">
        <v>614</v>
      </c>
      <c r="AA49" s="252" t="s">
        <v>614</v>
      </c>
      <c r="AB49" s="252" t="s">
        <v>614</v>
      </c>
      <c r="AC49" s="252" t="s">
        <v>614</v>
      </c>
      <c r="AD49" s="252" t="s">
        <v>614</v>
      </c>
      <c r="AE49" s="252" t="s">
        <v>614</v>
      </c>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row>
    <row r="50" spans="1:88" ht="31.5">
      <c r="A50" s="173" t="s">
        <v>755</v>
      </c>
      <c r="B50" s="162" t="s">
        <v>685</v>
      </c>
      <c r="C50" s="212"/>
      <c r="D50" s="212"/>
      <c r="E50" s="212"/>
      <c r="F50" s="200">
        <f>F51</f>
        <v>0</v>
      </c>
      <c r="G50" s="212"/>
      <c r="H50" s="212"/>
      <c r="I50" s="212"/>
      <c r="J50" s="212"/>
      <c r="K50" s="212"/>
      <c r="L50" s="212"/>
      <c r="M50" s="212"/>
      <c r="N50" s="212"/>
      <c r="O50" s="212"/>
      <c r="P50" s="212"/>
      <c r="Q50" s="212"/>
      <c r="R50" s="212"/>
      <c r="S50" s="212"/>
      <c r="T50" s="200">
        <f>T51</f>
        <v>0</v>
      </c>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row>
    <row r="51" spans="1:88" ht="31.5">
      <c r="A51" s="176" t="s">
        <v>756</v>
      </c>
      <c r="B51" s="189" t="s">
        <v>757</v>
      </c>
      <c r="C51" s="252" t="s">
        <v>614</v>
      </c>
      <c r="D51" s="211"/>
      <c r="E51" s="190"/>
      <c r="F51" s="186"/>
      <c r="G51" s="252" t="s">
        <v>614</v>
      </c>
      <c r="H51" s="252" t="s">
        <v>614</v>
      </c>
      <c r="I51" s="252" t="s">
        <v>614</v>
      </c>
      <c r="J51" s="252" t="s">
        <v>614</v>
      </c>
      <c r="K51" s="252" t="s">
        <v>614</v>
      </c>
      <c r="L51" s="252" t="s">
        <v>614</v>
      </c>
      <c r="M51" s="252" t="s">
        <v>614</v>
      </c>
      <c r="N51" s="252" t="s">
        <v>614</v>
      </c>
      <c r="O51" s="252" t="s">
        <v>614</v>
      </c>
      <c r="P51" s="252" t="s">
        <v>614</v>
      </c>
      <c r="Q51" s="252" t="s">
        <v>614</v>
      </c>
      <c r="R51" s="211"/>
      <c r="S51" s="190"/>
      <c r="T51" s="186"/>
      <c r="U51" s="252" t="s">
        <v>614</v>
      </c>
      <c r="V51" s="252" t="s">
        <v>614</v>
      </c>
      <c r="W51" s="252" t="s">
        <v>614</v>
      </c>
      <c r="X51" s="252" t="s">
        <v>614</v>
      </c>
      <c r="Y51" s="252" t="s">
        <v>614</v>
      </c>
      <c r="Z51" s="252" t="s">
        <v>614</v>
      </c>
      <c r="AA51" s="252" t="s">
        <v>614</v>
      </c>
      <c r="AB51" s="252" t="s">
        <v>614</v>
      </c>
      <c r="AC51" s="252" t="s">
        <v>614</v>
      </c>
      <c r="AD51" s="252" t="s">
        <v>614</v>
      </c>
      <c r="AE51" s="252" t="s">
        <v>614</v>
      </c>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row>
    <row r="52" spans="1:88" ht="31.5">
      <c r="A52" s="207">
        <v>2</v>
      </c>
      <c r="B52" s="157" t="s">
        <v>724</v>
      </c>
      <c r="C52" s="216"/>
      <c r="D52" s="216"/>
      <c r="E52" s="216"/>
      <c r="F52" s="185">
        <f aca="true" t="shared" si="0" ref="F52:F57">F53</f>
        <v>0.7</v>
      </c>
      <c r="G52" s="216"/>
      <c r="H52" s="216"/>
      <c r="I52" s="216"/>
      <c r="J52" s="216"/>
      <c r="K52" s="216"/>
      <c r="L52" s="216"/>
      <c r="M52" s="216"/>
      <c r="N52" s="216"/>
      <c r="O52" s="216"/>
      <c r="P52" s="216"/>
      <c r="Q52" s="216"/>
      <c r="R52" s="216"/>
      <c r="S52" s="216"/>
      <c r="T52" s="185">
        <f aca="true" t="shared" si="1" ref="T52:T57">T53</f>
        <v>0.7</v>
      </c>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row>
    <row r="53" spans="1:88" ht="63">
      <c r="A53" s="171" t="s">
        <v>725</v>
      </c>
      <c r="B53" s="157" t="s">
        <v>676</v>
      </c>
      <c r="C53" s="216"/>
      <c r="D53" s="216"/>
      <c r="E53" s="216"/>
      <c r="F53" s="185">
        <f t="shared" si="0"/>
        <v>0.7</v>
      </c>
      <c r="G53" s="216"/>
      <c r="H53" s="216"/>
      <c r="I53" s="216"/>
      <c r="J53" s="216"/>
      <c r="K53" s="216"/>
      <c r="L53" s="216"/>
      <c r="M53" s="216"/>
      <c r="N53" s="216"/>
      <c r="O53" s="216"/>
      <c r="P53" s="216"/>
      <c r="Q53" s="216"/>
      <c r="R53" s="216"/>
      <c r="S53" s="216"/>
      <c r="T53" s="185">
        <f t="shared" si="1"/>
        <v>0.7</v>
      </c>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row>
    <row r="54" spans="1:88" ht="31.5">
      <c r="A54" s="171" t="s">
        <v>726</v>
      </c>
      <c r="B54" s="158" t="s">
        <v>677</v>
      </c>
      <c r="C54" s="216"/>
      <c r="D54" s="216"/>
      <c r="E54" s="216"/>
      <c r="F54" s="185">
        <f t="shared" si="0"/>
        <v>0.7</v>
      </c>
      <c r="G54" s="216"/>
      <c r="H54" s="216"/>
      <c r="I54" s="216"/>
      <c r="J54" s="216"/>
      <c r="K54" s="216"/>
      <c r="L54" s="216"/>
      <c r="M54" s="216"/>
      <c r="N54" s="216"/>
      <c r="O54" s="216"/>
      <c r="P54" s="216"/>
      <c r="Q54" s="216"/>
      <c r="R54" s="216"/>
      <c r="S54" s="216"/>
      <c r="T54" s="185">
        <f t="shared" si="1"/>
        <v>0.7</v>
      </c>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row>
    <row r="55" spans="1:88" ht="31.5">
      <c r="A55" s="171" t="s">
        <v>727</v>
      </c>
      <c r="B55" s="158" t="s">
        <v>678</v>
      </c>
      <c r="C55" s="207"/>
      <c r="D55" s="207"/>
      <c r="E55" s="207"/>
      <c r="F55" s="185">
        <f t="shared" si="0"/>
        <v>0.7</v>
      </c>
      <c r="G55" s="207"/>
      <c r="H55" s="207"/>
      <c r="I55" s="207"/>
      <c r="J55" s="207"/>
      <c r="K55" s="207"/>
      <c r="L55" s="207"/>
      <c r="M55" s="207"/>
      <c r="N55" s="207"/>
      <c r="O55" s="207"/>
      <c r="P55" s="207"/>
      <c r="Q55" s="207"/>
      <c r="R55" s="207"/>
      <c r="S55" s="207"/>
      <c r="T55" s="185">
        <f t="shared" si="1"/>
        <v>0.7</v>
      </c>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row>
    <row r="56" spans="1:88" ht="15.75">
      <c r="A56" s="171" t="s">
        <v>728</v>
      </c>
      <c r="B56" s="191" t="s">
        <v>729</v>
      </c>
      <c r="C56" s="216"/>
      <c r="D56" s="216"/>
      <c r="E56" s="216"/>
      <c r="F56" s="185">
        <f t="shared" si="0"/>
        <v>0.7</v>
      </c>
      <c r="G56" s="216"/>
      <c r="H56" s="216"/>
      <c r="I56" s="216"/>
      <c r="J56" s="216"/>
      <c r="K56" s="216"/>
      <c r="L56" s="216"/>
      <c r="M56" s="216"/>
      <c r="N56" s="216"/>
      <c r="O56" s="216"/>
      <c r="P56" s="216"/>
      <c r="Q56" s="216"/>
      <c r="R56" s="216"/>
      <c r="S56" s="216"/>
      <c r="T56" s="185">
        <f t="shared" si="1"/>
        <v>0.7</v>
      </c>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row>
    <row r="57" spans="1:88" ht="15.75">
      <c r="A57" s="171" t="s">
        <v>730</v>
      </c>
      <c r="B57" s="188" t="s">
        <v>710</v>
      </c>
      <c r="C57" s="216"/>
      <c r="D57" s="216"/>
      <c r="E57" s="216"/>
      <c r="F57" s="185">
        <f t="shared" si="0"/>
        <v>0.7</v>
      </c>
      <c r="G57" s="216"/>
      <c r="H57" s="216"/>
      <c r="I57" s="216"/>
      <c r="J57" s="216"/>
      <c r="K57" s="216"/>
      <c r="L57" s="216"/>
      <c r="M57" s="216"/>
      <c r="N57" s="216"/>
      <c r="O57" s="216"/>
      <c r="P57" s="216"/>
      <c r="Q57" s="216"/>
      <c r="R57" s="216"/>
      <c r="S57" s="216"/>
      <c r="T57" s="185">
        <f t="shared" si="1"/>
        <v>0.7</v>
      </c>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row>
    <row r="58" spans="1:88" ht="31.5">
      <c r="A58" s="217" t="s">
        <v>731</v>
      </c>
      <c r="B58" s="193" t="s">
        <v>685</v>
      </c>
      <c r="C58" s="218"/>
      <c r="D58" s="218"/>
      <c r="E58" s="218"/>
      <c r="F58" s="221">
        <f>SUM(F59:F59)</f>
        <v>0.7</v>
      </c>
      <c r="G58" s="218"/>
      <c r="H58" s="218"/>
      <c r="I58" s="218"/>
      <c r="J58" s="218"/>
      <c r="K58" s="218"/>
      <c r="L58" s="218"/>
      <c r="M58" s="218"/>
      <c r="N58" s="218"/>
      <c r="O58" s="218"/>
      <c r="P58" s="218"/>
      <c r="Q58" s="218"/>
      <c r="R58" s="218"/>
      <c r="S58" s="218"/>
      <c r="T58" s="221">
        <f>SUM(T59:T59)</f>
        <v>0.7</v>
      </c>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row>
    <row r="59" spans="1:88" ht="78.75">
      <c r="A59" s="169" t="s">
        <v>732</v>
      </c>
      <c r="B59" s="194" t="s">
        <v>733</v>
      </c>
      <c r="C59" s="252" t="s">
        <v>614</v>
      </c>
      <c r="D59" s="214"/>
      <c r="E59" s="190"/>
      <c r="F59" s="214">
        <v>0.7</v>
      </c>
      <c r="G59" s="252" t="s">
        <v>614</v>
      </c>
      <c r="H59" s="252" t="s">
        <v>614</v>
      </c>
      <c r="I59" s="252" t="s">
        <v>614</v>
      </c>
      <c r="J59" s="252" t="s">
        <v>614</v>
      </c>
      <c r="K59" s="252" t="s">
        <v>614</v>
      </c>
      <c r="L59" s="252" t="s">
        <v>614</v>
      </c>
      <c r="M59" s="252" t="s">
        <v>614</v>
      </c>
      <c r="N59" s="252" t="s">
        <v>614</v>
      </c>
      <c r="O59" s="252" t="s">
        <v>614</v>
      </c>
      <c r="P59" s="252" t="s">
        <v>614</v>
      </c>
      <c r="Q59" s="252" t="s">
        <v>614</v>
      </c>
      <c r="R59" s="214"/>
      <c r="S59" s="190"/>
      <c r="T59" s="214">
        <v>0.7</v>
      </c>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row>
    <row r="60" spans="2:46" s="24" customFormat="1" ht="13.5" customHeight="1">
      <c r="B60" s="337" t="s">
        <v>807</v>
      </c>
      <c r="C60" s="337"/>
      <c r="D60" s="312"/>
      <c r="E60" s="311"/>
      <c r="F60" s="311"/>
      <c r="G60" s="306"/>
      <c r="H60" s="306"/>
      <c r="I60" s="306"/>
      <c r="J60" s="306"/>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row>
    <row r="61" spans="1:46" s="24" customFormat="1" ht="56.25" customHeight="1">
      <c r="A61" s="314"/>
      <c r="B61" s="338"/>
      <c r="C61" s="338"/>
      <c r="D61" s="315"/>
      <c r="E61" s="306"/>
      <c r="F61" s="306"/>
      <c r="G61" s="307"/>
      <c r="H61" s="307"/>
      <c r="I61" s="307"/>
      <c r="J61" s="307"/>
      <c r="K61" s="310"/>
      <c r="L61" s="310"/>
      <c r="M61" s="310"/>
      <c r="N61" s="310"/>
      <c r="O61" s="310"/>
      <c r="P61" s="310"/>
      <c r="Q61" s="310"/>
      <c r="R61" s="310"/>
      <c r="S61" s="310"/>
      <c r="T61" s="310"/>
      <c r="U61" s="310"/>
      <c r="V61" s="310"/>
      <c r="W61" s="310"/>
      <c r="X61" s="310"/>
      <c r="Y61" s="310"/>
      <c r="Z61" s="310"/>
      <c r="AA61" s="310"/>
      <c r="AB61" s="316" t="s">
        <v>823</v>
      </c>
      <c r="AC61" s="310"/>
      <c r="AD61" s="310"/>
      <c r="AE61" s="310"/>
      <c r="AF61" s="310"/>
      <c r="AG61" s="310"/>
      <c r="AH61" s="310"/>
      <c r="AI61" s="310"/>
      <c r="AJ61" s="310"/>
      <c r="AK61" s="310"/>
      <c r="AL61" s="310"/>
      <c r="AM61" s="310"/>
      <c r="AN61" s="310"/>
      <c r="AO61" s="310"/>
      <c r="AP61" s="310"/>
      <c r="AQ61" s="310"/>
      <c r="AR61" s="310"/>
      <c r="AS61" s="310"/>
      <c r="AT61" s="310"/>
    </row>
  </sheetData>
  <sheetProtection/>
  <mergeCells count="35">
    <mergeCell ref="B60:C61"/>
    <mergeCell ref="CJ14:CJ17"/>
    <mergeCell ref="D14:Q15"/>
    <mergeCell ref="C14:C17"/>
    <mergeCell ref="B14:B17"/>
    <mergeCell ref="K16:Q16"/>
    <mergeCell ref="AF16:AL16"/>
    <mergeCell ref="AM16:AS16"/>
    <mergeCell ref="AT16:AZ16"/>
    <mergeCell ref="BA16:BG16"/>
    <mergeCell ref="BV16:CB16"/>
    <mergeCell ref="R16:X16"/>
    <mergeCell ref="Y16:AE16"/>
    <mergeCell ref="D16:J16"/>
    <mergeCell ref="A9:AS9"/>
    <mergeCell ref="AF15:AS15"/>
    <mergeCell ref="BH15:BU15"/>
    <mergeCell ref="BH16:BN16"/>
    <mergeCell ref="BO16:BU16"/>
    <mergeCell ref="A7:AS7"/>
    <mergeCell ref="A8:AS8"/>
    <mergeCell ref="A5:AS5"/>
    <mergeCell ref="A6:AS6"/>
    <mergeCell ref="R14:AE15"/>
    <mergeCell ref="AT14:CI14"/>
    <mergeCell ref="A4:AS4"/>
    <mergeCell ref="A10:AS10"/>
    <mergeCell ref="A11:AS11"/>
    <mergeCell ref="A12:AS12"/>
    <mergeCell ref="AF14:AS14"/>
    <mergeCell ref="A14:A17"/>
    <mergeCell ref="A13:CI13"/>
    <mergeCell ref="AT15:BG15"/>
    <mergeCell ref="BV15:CI15"/>
    <mergeCell ref="CC16:CI16"/>
  </mergeCells>
  <printOptions/>
  <pageMargins left="0.984251968503937" right="0.3937007874015748" top="0.5905511811023622" bottom="0.5905511811023622" header="0.31496062992125984" footer="0.31496062992125984"/>
  <pageSetup fitToHeight="0" fitToWidth="1" horizontalDpi="600" verticalDpi="600" orientation="portrait" paperSize="8" scale="33" r:id="rId1"/>
  <headerFooter differentFirst="1">
    <oddHeader>&amp;C&amp;P</oddHeader>
  </headerFooter>
  <colBreaks count="1" manualBreakCount="1">
    <brk id="45" max="60" man="1"/>
  </col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X58"/>
  <sheetViews>
    <sheetView zoomScale="55" zoomScaleNormal="55" zoomScaleSheetLayoutView="80" zoomScalePageLayoutView="0" workbookViewId="0" topLeftCell="A29">
      <selection activeCell="AB1" sqref="A1:AC58"/>
    </sheetView>
  </sheetViews>
  <sheetFormatPr defaultColWidth="9.00390625" defaultRowHeight="15.75"/>
  <cols>
    <col min="1" max="1" width="11.375" style="1" customWidth="1"/>
    <col min="2" max="2" width="31.50390625" style="1" customWidth="1"/>
    <col min="3" max="3" width="13.875" style="1" customWidth="1"/>
    <col min="4" max="4" width="15.375" style="1" customWidth="1"/>
    <col min="5" max="6" width="5.25390625" style="1" bestFit="1" customWidth="1"/>
    <col min="7" max="9" width="5.25390625" style="1" customWidth="1"/>
    <col min="10" max="29" width="6.00390625" style="1" customWidth="1"/>
    <col min="30" max="16384" width="9.00390625" style="1" customWidth="1"/>
  </cols>
  <sheetData>
    <row r="1" spans="17:29" ht="18.75">
      <c r="Q1" s="2"/>
      <c r="R1" s="2"/>
      <c r="S1" s="2"/>
      <c r="T1" s="2"/>
      <c r="U1" s="2"/>
      <c r="V1" s="2"/>
      <c r="W1" s="2"/>
      <c r="X1" s="2"/>
      <c r="AC1" s="23" t="s">
        <v>333</v>
      </c>
    </row>
    <row r="2" spans="17:29" ht="18.75">
      <c r="Q2" s="2"/>
      <c r="R2" s="2"/>
      <c r="S2" s="2"/>
      <c r="T2" s="2"/>
      <c r="U2" s="2"/>
      <c r="V2" s="2"/>
      <c r="W2" s="2"/>
      <c r="X2" s="2"/>
      <c r="AC2" s="13" t="s">
        <v>1</v>
      </c>
    </row>
    <row r="3" spans="17:29" ht="18.75">
      <c r="Q3" s="2"/>
      <c r="R3" s="2"/>
      <c r="S3" s="2"/>
      <c r="T3" s="2"/>
      <c r="U3" s="2"/>
      <c r="V3" s="2"/>
      <c r="W3" s="2"/>
      <c r="X3" s="2"/>
      <c r="AC3" s="13" t="s">
        <v>795</v>
      </c>
    </row>
    <row r="4" spans="1:29" ht="15.75">
      <c r="A4" s="385" t="s">
        <v>379</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row>
    <row r="6" spans="1:29" ht="15.75">
      <c r="A6" s="327" t="s">
        <v>668</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row>
    <row r="7" spans="1:29" ht="15.75">
      <c r="A7" s="335" t="s">
        <v>295</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row>
    <row r="8" spans="1:29" ht="15.75">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row>
    <row r="9" spans="1:29" ht="18.75" customHeight="1">
      <c r="A9" s="374" t="s">
        <v>785</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row>
    <row r="10" spans="1:29" ht="15.7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11"/>
      <c r="Z10" s="2"/>
      <c r="AA10" s="2"/>
      <c r="AB10" s="2"/>
      <c r="AC10" s="2"/>
    </row>
    <row r="11" spans="1:29" ht="15.75" customHeight="1">
      <c r="A11" s="384" t="s">
        <v>164</v>
      </c>
      <c r="B11" s="384" t="s">
        <v>31</v>
      </c>
      <c r="C11" s="384" t="s">
        <v>4</v>
      </c>
      <c r="D11" s="384" t="s">
        <v>510</v>
      </c>
      <c r="E11" s="396" t="s">
        <v>793</v>
      </c>
      <c r="F11" s="397"/>
      <c r="G11" s="397"/>
      <c r="H11" s="397"/>
      <c r="I11" s="398"/>
      <c r="J11" s="413" t="s">
        <v>57</v>
      </c>
      <c r="K11" s="413"/>
      <c r="L11" s="413"/>
      <c r="M11" s="413"/>
      <c r="N11" s="413"/>
      <c r="O11" s="413"/>
      <c r="P11" s="413"/>
      <c r="Q11" s="413"/>
      <c r="R11" s="413"/>
      <c r="S11" s="413"/>
      <c r="T11" s="413"/>
      <c r="U11" s="413"/>
      <c r="V11" s="413"/>
      <c r="W11" s="413"/>
      <c r="X11" s="413"/>
      <c r="Y11" s="413"/>
      <c r="Z11" s="413"/>
      <c r="AA11" s="413"/>
      <c r="AB11" s="413"/>
      <c r="AC11" s="413"/>
    </row>
    <row r="12" spans="1:29" ht="65.25" customHeight="1">
      <c r="A12" s="384"/>
      <c r="B12" s="384"/>
      <c r="C12" s="384"/>
      <c r="D12" s="384"/>
      <c r="E12" s="401"/>
      <c r="F12" s="402"/>
      <c r="G12" s="402"/>
      <c r="H12" s="402"/>
      <c r="I12" s="403"/>
      <c r="J12" s="367" t="s">
        <v>794</v>
      </c>
      <c r="K12" s="367"/>
      <c r="L12" s="367"/>
      <c r="M12" s="367"/>
      <c r="N12" s="367"/>
      <c r="O12" s="367" t="s">
        <v>37</v>
      </c>
      <c r="P12" s="367"/>
      <c r="Q12" s="367"/>
      <c r="R12" s="367"/>
      <c r="S12" s="367"/>
      <c r="T12" s="367" t="s">
        <v>66</v>
      </c>
      <c r="U12" s="367"/>
      <c r="V12" s="367"/>
      <c r="W12" s="367"/>
      <c r="X12" s="367"/>
      <c r="Y12" s="384" t="s">
        <v>3</v>
      </c>
      <c r="Z12" s="384"/>
      <c r="AA12" s="384"/>
      <c r="AB12" s="384"/>
      <c r="AC12" s="384"/>
    </row>
    <row r="13" spans="1:29" ht="60.75" customHeight="1">
      <c r="A13" s="384"/>
      <c r="B13" s="384"/>
      <c r="C13" s="384"/>
      <c r="D13" s="384"/>
      <c r="E13" s="367" t="s">
        <v>389</v>
      </c>
      <c r="F13" s="367"/>
      <c r="G13" s="367"/>
      <c r="H13" s="367"/>
      <c r="I13" s="367"/>
      <c r="J13" s="367" t="s">
        <v>389</v>
      </c>
      <c r="K13" s="367"/>
      <c r="L13" s="367"/>
      <c r="M13" s="367"/>
      <c r="N13" s="367"/>
      <c r="O13" s="367" t="s">
        <v>389</v>
      </c>
      <c r="P13" s="367"/>
      <c r="Q13" s="367"/>
      <c r="R13" s="367"/>
      <c r="S13" s="367"/>
      <c r="T13" s="367" t="s">
        <v>389</v>
      </c>
      <c r="U13" s="367"/>
      <c r="V13" s="367"/>
      <c r="W13" s="367"/>
      <c r="X13" s="367"/>
      <c r="Y13" s="367" t="s">
        <v>19</v>
      </c>
      <c r="Z13" s="367"/>
      <c r="AA13" s="367"/>
      <c r="AB13" s="367"/>
      <c r="AC13" s="367"/>
    </row>
    <row r="14" spans="1:29" ht="65.25" customHeight="1">
      <c r="A14" s="384"/>
      <c r="B14" s="384"/>
      <c r="C14" s="384"/>
      <c r="D14" s="384"/>
      <c r="E14" s="74" t="s">
        <v>5</v>
      </c>
      <c r="F14" s="74" t="s">
        <v>6</v>
      </c>
      <c r="G14" s="74" t="s">
        <v>251</v>
      </c>
      <c r="H14" s="74" t="s">
        <v>2</v>
      </c>
      <c r="I14" s="74" t="s">
        <v>147</v>
      </c>
      <c r="J14" s="74" t="s">
        <v>5</v>
      </c>
      <c r="K14" s="74" t="s">
        <v>6</v>
      </c>
      <c r="L14" s="74" t="s">
        <v>251</v>
      </c>
      <c r="M14" s="74" t="s">
        <v>2</v>
      </c>
      <c r="N14" s="74" t="s">
        <v>147</v>
      </c>
      <c r="O14" s="74" t="s">
        <v>5</v>
      </c>
      <c r="P14" s="74" t="s">
        <v>6</v>
      </c>
      <c r="Q14" s="74" t="s">
        <v>251</v>
      </c>
      <c r="R14" s="74" t="s">
        <v>2</v>
      </c>
      <c r="S14" s="74" t="s">
        <v>147</v>
      </c>
      <c r="T14" s="74" t="s">
        <v>5</v>
      </c>
      <c r="U14" s="74" t="s">
        <v>6</v>
      </c>
      <c r="V14" s="74" t="s">
        <v>251</v>
      </c>
      <c r="W14" s="74" t="s">
        <v>2</v>
      </c>
      <c r="X14" s="74" t="s">
        <v>147</v>
      </c>
      <c r="Y14" s="74" t="s">
        <v>5</v>
      </c>
      <c r="Z14" s="74" t="s">
        <v>6</v>
      </c>
      <c r="AA14" s="74" t="s">
        <v>251</v>
      </c>
      <c r="AB14" s="74" t="s">
        <v>2</v>
      </c>
      <c r="AC14" s="74" t="s">
        <v>147</v>
      </c>
    </row>
    <row r="15" spans="1:29" ht="15.75">
      <c r="A15" s="104">
        <v>1</v>
      </c>
      <c r="B15" s="104">
        <v>2</v>
      </c>
      <c r="C15" s="104">
        <v>3</v>
      </c>
      <c r="D15" s="104">
        <v>4</v>
      </c>
      <c r="E15" s="126" t="s">
        <v>197</v>
      </c>
      <c r="F15" s="126" t="s">
        <v>198</v>
      </c>
      <c r="G15" s="126" t="s">
        <v>199</v>
      </c>
      <c r="H15" s="126" t="s">
        <v>200</v>
      </c>
      <c r="I15" s="126" t="s">
        <v>201</v>
      </c>
      <c r="J15" s="126" t="s">
        <v>235</v>
      </c>
      <c r="K15" s="126" t="s">
        <v>236</v>
      </c>
      <c r="L15" s="126" t="s">
        <v>237</v>
      </c>
      <c r="M15" s="126" t="s">
        <v>238</v>
      </c>
      <c r="N15" s="126" t="s">
        <v>239</v>
      </c>
      <c r="O15" s="126" t="s">
        <v>242</v>
      </c>
      <c r="P15" s="126" t="s">
        <v>243</v>
      </c>
      <c r="Q15" s="126" t="s">
        <v>244</v>
      </c>
      <c r="R15" s="126" t="s">
        <v>245</v>
      </c>
      <c r="S15" s="126" t="s">
        <v>246</v>
      </c>
      <c r="T15" s="126" t="s">
        <v>252</v>
      </c>
      <c r="U15" s="126" t="s">
        <v>253</v>
      </c>
      <c r="V15" s="126" t="s">
        <v>254</v>
      </c>
      <c r="W15" s="126" t="s">
        <v>255</v>
      </c>
      <c r="X15" s="126" t="s">
        <v>256</v>
      </c>
      <c r="Y15" s="126" t="s">
        <v>280</v>
      </c>
      <c r="Z15" s="126" t="s">
        <v>281</v>
      </c>
      <c r="AA15" s="126" t="s">
        <v>282</v>
      </c>
      <c r="AB15" s="126" t="s">
        <v>283</v>
      </c>
      <c r="AC15" s="126" t="s">
        <v>284</v>
      </c>
    </row>
    <row r="16" spans="1:29" ht="15.75">
      <c r="A16" s="155"/>
      <c r="B16" s="154" t="s">
        <v>672</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row>
    <row r="17" spans="1:29" ht="31.5">
      <c r="A17" s="155"/>
      <c r="B17" s="156" t="s">
        <v>673</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row>
    <row r="18" spans="1:29" ht="31.5">
      <c r="A18" s="155"/>
      <c r="B18" s="156" t="s">
        <v>674</v>
      </c>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row>
    <row r="19" spans="1:29" ht="31.5">
      <c r="A19" s="170">
        <v>1</v>
      </c>
      <c r="B19" s="157" t="s">
        <v>675</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row>
    <row r="20" spans="1:29" ht="47.25">
      <c r="A20" s="171" t="s">
        <v>531</v>
      </c>
      <c r="B20" s="157" t="s">
        <v>676</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row>
    <row r="21" spans="1:29" ht="15.75">
      <c r="A21" s="171" t="s">
        <v>533</v>
      </c>
      <c r="B21" s="158" t="s">
        <v>677</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row>
    <row r="22" spans="1:29" ht="15.75">
      <c r="A22" s="171" t="s">
        <v>561</v>
      </c>
      <c r="B22" s="158" t="s">
        <v>678</v>
      </c>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row>
    <row r="23" spans="1:29" ht="15.75">
      <c r="A23" s="171" t="s">
        <v>694</v>
      </c>
      <c r="B23" s="158" t="s">
        <v>695</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row>
    <row r="24" spans="1:29" ht="15.75">
      <c r="A24" s="209" t="s">
        <v>696</v>
      </c>
      <c r="B24" s="188" t="s">
        <v>697</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row>
    <row r="25" spans="1:29" ht="31.5">
      <c r="A25" s="173" t="s">
        <v>698</v>
      </c>
      <c r="B25" s="162" t="s">
        <v>683</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row>
    <row r="26" spans="1:29" ht="31.5">
      <c r="A26" s="169" t="s">
        <v>699</v>
      </c>
      <c r="B26" s="189" t="s">
        <v>700</v>
      </c>
      <c r="C26" s="211" t="s">
        <v>614</v>
      </c>
      <c r="D26" s="211" t="s">
        <v>614</v>
      </c>
      <c r="E26" s="211" t="s">
        <v>614</v>
      </c>
      <c r="F26" s="211" t="s">
        <v>614</v>
      </c>
      <c r="G26" s="211" t="s">
        <v>614</v>
      </c>
      <c r="H26" s="211" t="s">
        <v>614</v>
      </c>
      <c r="I26" s="211" t="s">
        <v>614</v>
      </c>
      <c r="J26" s="211" t="s">
        <v>614</v>
      </c>
      <c r="K26" s="211" t="s">
        <v>614</v>
      </c>
      <c r="L26" s="211" t="s">
        <v>614</v>
      </c>
      <c r="M26" s="211" t="s">
        <v>614</v>
      </c>
      <c r="N26" s="211" t="s">
        <v>614</v>
      </c>
      <c r="O26" s="211" t="s">
        <v>614</v>
      </c>
      <c r="P26" s="211" t="s">
        <v>614</v>
      </c>
      <c r="Q26" s="211" t="s">
        <v>614</v>
      </c>
      <c r="R26" s="211" t="s">
        <v>614</v>
      </c>
      <c r="S26" s="211" t="s">
        <v>614</v>
      </c>
      <c r="T26" s="211" t="s">
        <v>614</v>
      </c>
      <c r="U26" s="211" t="s">
        <v>614</v>
      </c>
      <c r="V26" s="211" t="s">
        <v>614</v>
      </c>
      <c r="W26" s="211" t="s">
        <v>614</v>
      </c>
      <c r="X26" s="211" t="s">
        <v>614</v>
      </c>
      <c r="Y26" s="211" t="s">
        <v>614</v>
      </c>
      <c r="Z26" s="211" t="s">
        <v>614</v>
      </c>
      <c r="AA26" s="211" t="s">
        <v>614</v>
      </c>
      <c r="AB26" s="211" t="s">
        <v>614</v>
      </c>
      <c r="AC26" s="211" t="s">
        <v>614</v>
      </c>
    </row>
    <row r="27" spans="1:29" ht="31.5">
      <c r="A27" s="169" t="s">
        <v>701</v>
      </c>
      <c r="B27" s="189" t="s">
        <v>702</v>
      </c>
      <c r="C27" s="211" t="s">
        <v>614</v>
      </c>
      <c r="D27" s="211" t="s">
        <v>614</v>
      </c>
      <c r="E27" s="211" t="s">
        <v>614</v>
      </c>
      <c r="F27" s="211" t="s">
        <v>614</v>
      </c>
      <c r="G27" s="211" t="s">
        <v>614</v>
      </c>
      <c r="H27" s="211" t="s">
        <v>614</v>
      </c>
      <c r="I27" s="211" t="s">
        <v>614</v>
      </c>
      <c r="J27" s="211" t="s">
        <v>614</v>
      </c>
      <c r="K27" s="211" t="s">
        <v>614</v>
      </c>
      <c r="L27" s="211" t="s">
        <v>614</v>
      </c>
      <c r="M27" s="211" t="s">
        <v>614</v>
      </c>
      <c r="N27" s="211" t="s">
        <v>614</v>
      </c>
      <c r="O27" s="211" t="s">
        <v>614</v>
      </c>
      <c r="P27" s="211" t="s">
        <v>614</v>
      </c>
      <c r="Q27" s="211" t="s">
        <v>614</v>
      </c>
      <c r="R27" s="211" t="s">
        <v>614</v>
      </c>
      <c r="S27" s="211" t="s">
        <v>614</v>
      </c>
      <c r="T27" s="211" t="s">
        <v>614</v>
      </c>
      <c r="U27" s="211" t="s">
        <v>614</v>
      </c>
      <c r="V27" s="211" t="s">
        <v>614</v>
      </c>
      <c r="W27" s="211" t="s">
        <v>614</v>
      </c>
      <c r="X27" s="211" t="s">
        <v>614</v>
      </c>
      <c r="Y27" s="211" t="s">
        <v>614</v>
      </c>
      <c r="Z27" s="211" t="s">
        <v>614</v>
      </c>
      <c r="AA27" s="211" t="s">
        <v>614</v>
      </c>
      <c r="AB27" s="211" t="s">
        <v>614</v>
      </c>
      <c r="AC27" s="211" t="s">
        <v>614</v>
      </c>
    </row>
    <row r="28" spans="1:29" ht="31.5">
      <c r="A28" s="169" t="s">
        <v>703</v>
      </c>
      <c r="B28" s="189" t="s">
        <v>704</v>
      </c>
      <c r="C28" s="211" t="s">
        <v>614</v>
      </c>
      <c r="D28" s="211" t="s">
        <v>614</v>
      </c>
      <c r="E28" s="211" t="s">
        <v>614</v>
      </c>
      <c r="F28" s="211" t="s">
        <v>614</v>
      </c>
      <c r="G28" s="211" t="s">
        <v>614</v>
      </c>
      <c r="H28" s="211" t="s">
        <v>614</v>
      </c>
      <c r="I28" s="211" t="s">
        <v>614</v>
      </c>
      <c r="J28" s="211" t="s">
        <v>614</v>
      </c>
      <c r="K28" s="211" t="s">
        <v>614</v>
      </c>
      <c r="L28" s="211" t="s">
        <v>614</v>
      </c>
      <c r="M28" s="211" t="s">
        <v>614</v>
      </c>
      <c r="N28" s="211" t="s">
        <v>614</v>
      </c>
      <c r="O28" s="211" t="s">
        <v>614</v>
      </c>
      <c r="P28" s="211" t="s">
        <v>614</v>
      </c>
      <c r="Q28" s="211" t="s">
        <v>614</v>
      </c>
      <c r="R28" s="211" t="s">
        <v>614</v>
      </c>
      <c r="S28" s="211" t="s">
        <v>614</v>
      </c>
      <c r="T28" s="211" t="s">
        <v>614</v>
      </c>
      <c r="U28" s="211" t="s">
        <v>614</v>
      </c>
      <c r="V28" s="211" t="s">
        <v>614</v>
      </c>
      <c r="W28" s="211" t="s">
        <v>614</v>
      </c>
      <c r="X28" s="211" t="s">
        <v>614</v>
      </c>
      <c r="Y28" s="211" t="s">
        <v>614</v>
      </c>
      <c r="Z28" s="211" t="s">
        <v>614</v>
      </c>
      <c r="AA28" s="211" t="s">
        <v>614</v>
      </c>
      <c r="AB28" s="211" t="s">
        <v>614</v>
      </c>
      <c r="AC28" s="211" t="s">
        <v>614</v>
      </c>
    </row>
    <row r="29" spans="1:29" ht="31.5">
      <c r="A29" s="171" t="s">
        <v>705</v>
      </c>
      <c r="B29" s="188" t="s">
        <v>706</v>
      </c>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row>
    <row r="30" spans="1:29" ht="31.5">
      <c r="A30" s="173" t="s">
        <v>707</v>
      </c>
      <c r="B30" s="162" t="s">
        <v>683</v>
      </c>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row>
    <row r="31" spans="1:29" ht="78.75">
      <c r="A31" s="174" t="s">
        <v>708</v>
      </c>
      <c r="B31" s="189" t="s">
        <v>709</v>
      </c>
      <c r="C31" s="211" t="s">
        <v>614</v>
      </c>
      <c r="D31" s="211" t="s">
        <v>614</v>
      </c>
      <c r="E31" s="211" t="s">
        <v>614</v>
      </c>
      <c r="F31" s="211" t="s">
        <v>614</v>
      </c>
      <c r="G31" s="211" t="s">
        <v>614</v>
      </c>
      <c r="H31" s="211" t="s">
        <v>614</v>
      </c>
      <c r="I31" s="211" t="s">
        <v>614</v>
      </c>
      <c r="J31" s="211" t="s">
        <v>614</v>
      </c>
      <c r="K31" s="211" t="s">
        <v>614</v>
      </c>
      <c r="L31" s="211" t="s">
        <v>614</v>
      </c>
      <c r="M31" s="211" t="s">
        <v>614</v>
      </c>
      <c r="N31" s="211" t="s">
        <v>614</v>
      </c>
      <c r="O31" s="211" t="s">
        <v>614</v>
      </c>
      <c r="P31" s="211" t="s">
        <v>614</v>
      </c>
      <c r="Q31" s="211" t="s">
        <v>614</v>
      </c>
      <c r="R31" s="211" t="s">
        <v>614</v>
      </c>
      <c r="S31" s="211" t="s">
        <v>614</v>
      </c>
      <c r="T31" s="211" t="s">
        <v>614</v>
      </c>
      <c r="U31" s="211" t="s">
        <v>614</v>
      </c>
      <c r="V31" s="211" t="s">
        <v>614</v>
      </c>
      <c r="W31" s="211" t="s">
        <v>614</v>
      </c>
      <c r="X31" s="211" t="s">
        <v>614</v>
      </c>
      <c r="Y31" s="211" t="s">
        <v>614</v>
      </c>
      <c r="Z31" s="211" t="s">
        <v>614</v>
      </c>
      <c r="AA31" s="211" t="s">
        <v>614</v>
      </c>
      <c r="AB31" s="211" t="s">
        <v>614</v>
      </c>
      <c r="AC31" s="211" t="s">
        <v>614</v>
      </c>
    </row>
    <row r="32" spans="1:29" ht="15.75">
      <c r="A32" s="171" t="s">
        <v>562</v>
      </c>
      <c r="B32" s="159" t="s">
        <v>679</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row>
    <row r="33" spans="1:29" ht="31.5">
      <c r="A33" s="172" t="s">
        <v>680</v>
      </c>
      <c r="B33" s="160" t="s">
        <v>681</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row>
    <row r="34" spans="1:29" ht="31.5">
      <c r="A34" s="173" t="s">
        <v>682</v>
      </c>
      <c r="B34" s="162" t="s">
        <v>683</v>
      </c>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row>
    <row r="35" spans="1:29" ht="47.25">
      <c r="A35" s="169" t="s">
        <v>711</v>
      </c>
      <c r="B35" s="182" t="s">
        <v>712</v>
      </c>
      <c r="C35" s="211" t="s">
        <v>614</v>
      </c>
      <c r="D35" s="211" t="s">
        <v>614</v>
      </c>
      <c r="E35" s="211" t="s">
        <v>614</v>
      </c>
      <c r="F35" s="211" t="s">
        <v>614</v>
      </c>
      <c r="G35" s="211" t="s">
        <v>614</v>
      </c>
      <c r="H35" s="211" t="s">
        <v>614</v>
      </c>
      <c r="I35" s="211" t="s">
        <v>614</v>
      </c>
      <c r="J35" s="211" t="s">
        <v>614</v>
      </c>
      <c r="K35" s="211" t="s">
        <v>614</v>
      </c>
      <c r="L35" s="211" t="s">
        <v>614</v>
      </c>
      <c r="M35" s="211" t="s">
        <v>614</v>
      </c>
      <c r="N35" s="211" t="s">
        <v>614</v>
      </c>
      <c r="O35" s="211" t="s">
        <v>614</v>
      </c>
      <c r="P35" s="211" t="s">
        <v>614</v>
      </c>
      <c r="Q35" s="211" t="s">
        <v>614</v>
      </c>
      <c r="R35" s="211" t="s">
        <v>614</v>
      </c>
      <c r="S35" s="211" t="s">
        <v>614</v>
      </c>
      <c r="T35" s="211" t="s">
        <v>614</v>
      </c>
      <c r="U35" s="211" t="s">
        <v>614</v>
      </c>
      <c r="V35" s="211" t="s">
        <v>614</v>
      </c>
      <c r="W35" s="211" t="s">
        <v>614</v>
      </c>
      <c r="X35" s="211" t="s">
        <v>614</v>
      </c>
      <c r="Y35" s="211" t="s">
        <v>614</v>
      </c>
      <c r="Z35" s="211" t="s">
        <v>614</v>
      </c>
      <c r="AA35" s="211" t="s">
        <v>614</v>
      </c>
      <c r="AB35" s="211" t="s">
        <v>614</v>
      </c>
      <c r="AC35" s="211" t="s">
        <v>614</v>
      </c>
    </row>
    <row r="36" spans="1:29" ht="31.5">
      <c r="A36" s="169" t="s">
        <v>713</v>
      </c>
      <c r="B36" s="182" t="s">
        <v>714</v>
      </c>
      <c r="C36" s="211" t="s">
        <v>614</v>
      </c>
      <c r="D36" s="211" t="s">
        <v>614</v>
      </c>
      <c r="E36" s="211" t="s">
        <v>614</v>
      </c>
      <c r="F36" s="211" t="s">
        <v>614</v>
      </c>
      <c r="G36" s="211" t="s">
        <v>614</v>
      </c>
      <c r="H36" s="211" t="s">
        <v>614</v>
      </c>
      <c r="I36" s="211" t="s">
        <v>614</v>
      </c>
      <c r="J36" s="211" t="s">
        <v>614</v>
      </c>
      <c r="K36" s="211" t="s">
        <v>614</v>
      </c>
      <c r="L36" s="211" t="s">
        <v>614</v>
      </c>
      <c r="M36" s="211" t="s">
        <v>614</v>
      </c>
      <c r="N36" s="211" t="s">
        <v>614</v>
      </c>
      <c r="O36" s="211" t="s">
        <v>614</v>
      </c>
      <c r="P36" s="211" t="s">
        <v>614</v>
      </c>
      <c r="Q36" s="211" t="s">
        <v>614</v>
      </c>
      <c r="R36" s="211" t="s">
        <v>614</v>
      </c>
      <c r="S36" s="211" t="s">
        <v>614</v>
      </c>
      <c r="T36" s="211" t="s">
        <v>614</v>
      </c>
      <c r="U36" s="211" t="s">
        <v>614</v>
      </c>
      <c r="V36" s="211" t="s">
        <v>614</v>
      </c>
      <c r="W36" s="211" t="s">
        <v>614</v>
      </c>
      <c r="X36" s="211" t="s">
        <v>614</v>
      </c>
      <c r="Y36" s="211" t="s">
        <v>614</v>
      </c>
      <c r="Z36" s="211" t="s">
        <v>614</v>
      </c>
      <c r="AA36" s="211" t="s">
        <v>614</v>
      </c>
      <c r="AB36" s="211" t="s">
        <v>614</v>
      </c>
      <c r="AC36" s="211" t="s">
        <v>614</v>
      </c>
    </row>
    <row r="37" spans="1:29" ht="31.5">
      <c r="A37" s="173" t="s">
        <v>684</v>
      </c>
      <c r="B37" s="162" t="s">
        <v>685</v>
      </c>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row>
    <row r="38" spans="1:29" ht="47.25">
      <c r="A38" s="169" t="s">
        <v>686</v>
      </c>
      <c r="B38" s="166" t="s">
        <v>715</v>
      </c>
      <c r="C38" s="211" t="s">
        <v>614</v>
      </c>
      <c r="D38" s="211" t="s">
        <v>614</v>
      </c>
      <c r="E38" s="211" t="s">
        <v>614</v>
      </c>
      <c r="F38" s="211" t="s">
        <v>614</v>
      </c>
      <c r="G38" s="211" t="s">
        <v>614</v>
      </c>
      <c r="H38" s="211" t="s">
        <v>614</v>
      </c>
      <c r="I38" s="211" t="s">
        <v>614</v>
      </c>
      <c r="J38" s="211" t="s">
        <v>614</v>
      </c>
      <c r="K38" s="211" t="s">
        <v>614</v>
      </c>
      <c r="L38" s="211" t="s">
        <v>614</v>
      </c>
      <c r="M38" s="211" t="s">
        <v>614</v>
      </c>
      <c r="N38" s="211" t="s">
        <v>614</v>
      </c>
      <c r="O38" s="211" t="s">
        <v>614</v>
      </c>
      <c r="P38" s="211" t="s">
        <v>614</v>
      </c>
      <c r="Q38" s="211" t="s">
        <v>614</v>
      </c>
      <c r="R38" s="211" t="s">
        <v>614</v>
      </c>
      <c r="S38" s="211" t="s">
        <v>614</v>
      </c>
      <c r="T38" s="211" t="s">
        <v>614</v>
      </c>
      <c r="U38" s="211" t="s">
        <v>614</v>
      </c>
      <c r="V38" s="211" t="s">
        <v>614</v>
      </c>
      <c r="W38" s="211" t="s">
        <v>614</v>
      </c>
      <c r="X38" s="211" t="s">
        <v>614</v>
      </c>
      <c r="Y38" s="211" t="s">
        <v>614</v>
      </c>
      <c r="Z38" s="211" t="s">
        <v>614</v>
      </c>
      <c r="AA38" s="211" t="s">
        <v>614</v>
      </c>
      <c r="AB38" s="211" t="s">
        <v>614</v>
      </c>
      <c r="AC38" s="211" t="s">
        <v>614</v>
      </c>
    </row>
    <row r="39" spans="1:29" ht="47.25">
      <c r="A39" s="169" t="s">
        <v>716</v>
      </c>
      <c r="B39" s="166" t="s">
        <v>717</v>
      </c>
      <c r="C39" s="211" t="s">
        <v>614</v>
      </c>
      <c r="D39" s="211" t="s">
        <v>614</v>
      </c>
      <c r="E39" s="211" t="s">
        <v>614</v>
      </c>
      <c r="F39" s="211" t="s">
        <v>614</v>
      </c>
      <c r="G39" s="211" t="s">
        <v>614</v>
      </c>
      <c r="H39" s="211" t="s">
        <v>614</v>
      </c>
      <c r="I39" s="211" t="s">
        <v>614</v>
      </c>
      <c r="J39" s="211" t="s">
        <v>614</v>
      </c>
      <c r="K39" s="211" t="s">
        <v>614</v>
      </c>
      <c r="L39" s="211" t="s">
        <v>614</v>
      </c>
      <c r="M39" s="211" t="s">
        <v>614</v>
      </c>
      <c r="N39" s="211" t="s">
        <v>614</v>
      </c>
      <c r="O39" s="211" t="s">
        <v>614</v>
      </c>
      <c r="P39" s="211" t="s">
        <v>614</v>
      </c>
      <c r="Q39" s="211" t="s">
        <v>614</v>
      </c>
      <c r="R39" s="211" t="s">
        <v>614</v>
      </c>
      <c r="S39" s="211" t="s">
        <v>614</v>
      </c>
      <c r="T39" s="211" t="s">
        <v>614</v>
      </c>
      <c r="U39" s="211" t="s">
        <v>614</v>
      </c>
      <c r="V39" s="211" t="s">
        <v>614</v>
      </c>
      <c r="W39" s="211" t="s">
        <v>614</v>
      </c>
      <c r="X39" s="211" t="s">
        <v>614</v>
      </c>
      <c r="Y39" s="211" t="s">
        <v>614</v>
      </c>
      <c r="Z39" s="211" t="s">
        <v>614</v>
      </c>
      <c r="AA39" s="211" t="s">
        <v>614</v>
      </c>
      <c r="AB39" s="211" t="s">
        <v>614</v>
      </c>
      <c r="AC39" s="211" t="s">
        <v>614</v>
      </c>
    </row>
    <row r="40" spans="1:29" ht="47.25">
      <c r="A40" s="169" t="s">
        <v>718</v>
      </c>
      <c r="B40" s="166" t="s">
        <v>719</v>
      </c>
      <c r="C40" s="211" t="s">
        <v>614</v>
      </c>
      <c r="D40" s="211" t="s">
        <v>614</v>
      </c>
      <c r="E40" s="211" t="s">
        <v>614</v>
      </c>
      <c r="F40" s="211" t="s">
        <v>614</v>
      </c>
      <c r="G40" s="211" t="s">
        <v>614</v>
      </c>
      <c r="H40" s="211" t="s">
        <v>614</v>
      </c>
      <c r="I40" s="211" t="s">
        <v>614</v>
      </c>
      <c r="J40" s="211" t="s">
        <v>614</v>
      </c>
      <c r="K40" s="211" t="s">
        <v>614</v>
      </c>
      <c r="L40" s="211" t="s">
        <v>614</v>
      </c>
      <c r="M40" s="211" t="s">
        <v>614</v>
      </c>
      <c r="N40" s="211" t="s">
        <v>614</v>
      </c>
      <c r="O40" s="211" t="s">
        <v>614</v>
      </c>
      <c r="P40" s="211" t="s">
        <v>614</v>
      </c>
      <c r="Q40" s="211" t="s">
        <v>614</v>
      </c>
      <c r="R40" s="211" t="s">
        <v>614</v>
      </c>
      <c r="S40" s="211" t="s">
        <v>614</v>
      </c>
      <c r="T40" s="211" t="s">
        <v>614</v>
      </c>
      <c r="U40" s="211" t="s">
        <v>614</v>
      </c>
      <c r="V40" s="211" t="s">
        <v>614</v>
      </c>
      <c r="W40" s="211" t="s">
        <v>614</v>
      </c>
      <c r="X40" s="211" t="s">
        <v>614</v>
      </c>
      <c r="Y40" s="211" t="s">
        <v>614</v>
      </c>
      <c r="Z40" s="211" t="s">
        <v>614</v>
      </c>
      <c r="AA40" s="211" t="s">
        <v>614</v>
      </c>
      <c r="AB40" s="211" t="s">
        <v>614</v>
      </c>
      <c r="AC40" s="211" t="s">
        <v>614</v>
      </c>
    </row>
    <row r="41" spans="1:29" ht="47.25">
      <c r="A41" s="169" t="s">
        <v>720</v>
      </c>
      <c r="B41" s="166" t="s">
        <v>721</v>
      </c>
      <c r="C41" s="211" t="s">
        <v>614</v>
      </c>
      <c r="D41" s="211" t="s">
        <v>614</v>
      </c>
      <c r="E41" s="211" t="s">
        <v>614</v>
      </c>
      <c r="F41" s="211" t="s">
        <v>614</v>
      </c>
      <c r="G41" s="211" t="s">
        <v>614</v>
      </c>
      <c r="H41" s="211" t="s">
        <v>614</v>
      </c>
      <c r="I41" s="211" t="s">
        <v>614</v>
      </c>
      <c r="J41" s="211" t="s">
        <v>614</v>
      </c>
      <c r="K41" s="211" t="s">
        <v>614</v>
      </c>
      <c r="L41" s="211" t="s">
        <v>614</v>
      </c>
      <c r="M41" s="211" t="s">
        <v>614</v>
      </c>
      <c r="N41" s="211" t="s">
        <v>614</v>
      </c>
      <c r="O41" s="211" t="s">
        <v>614</v>
      </c>
      <c r="P41" s="211" t="s">
        <v>614</v>
      </c>
      <c r="Q41" s="211" t="s">
        <v>614</v>
      </c>
      <c r="R41" s="211" t="s">
        <v>614</v>
      </c>
      <c r="S41" s="211" t="s">
        <v>614</v>
      </c>
      <c r="T41" s="211" t="s">
        <v>614</v>
      </c>
      <c r="U41" s="211" t="s">
        <v>614</v>
      </c>
      <c r="V41" s="211" t="s">
        <v>614</v>
      </c>
      <c r="W41" s="211" t="s">
        <v>614</v>
      </c>
      <c r="X41" s="211" t="s">
        <v>614</v>
      </c>
      <c r="Y41" s="211" t="s">
        <v>614</v>
      </c>
      <c r="Z41" s="211" t="s">
        <v>614</v>
      </c>
      <c r="AA41" s="211" t="s">
        <v>614</v>
      </c>
      <c r="AB41" s="211" t="s">
        <v>614</v>
      </c>
      <c r="AC41" s="211" t="s">
        <v>614</v>
      </c>
    </row>
    <row r="42" spans="1:29" ht="31.5">
      <c r="A42" s="171" t="s">
        <v>687</v>
      </c>
      <c r="B42" s="158" t="s">
        <v>688</v>
      </c>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row>
    <row r="43" spans="1:29" ht="31.5">
      <c r="A43" s="172" t="s">
        <v>689</v>
      </c>
      <c r="B43" s="168" t="s">
        <v>690</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row>
    <row r="44" spans="1:29" ht="31.5">
      <c r="A44" s="173" t="s">
        <v>691</v>
      </c>
      <c r="B44" s="162" t="s">
        <v>683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row>
    <row r="45" spans="1:29" ht="31.5">
      <c r="A45" s="176" t="s">
        <v>722</v>
      </c>
      <c r="B45" s="189" t="s">
        <v>723</v>
      </c>
      <c r="C45" s="211" t="s">
        <v>614</v>
      </c>
      <c r="D45" s="211" t="s">
        <v>614</v>
      </c>
      <c r="E45" s="211" t="s">
        <v>614</v>
      </c>
      <c r="F45" s="211" t="s">
        <v>614</v>
      </c>
      <c r="G45" s="211" t="s">
        <v>614</v>
      </c>
      <c r="H45" s="211" t="s">
        <v>614</v>
      </c>
      <c r="I45" s="211" t="s">
        <v>614</v>
      </c>
      <c r="J45" s="211" t="s">
        <v>614</v>
      </c>
      <c r="K45" s="211" t="s">
        <v>614</v>
      </c>
      <c r="L45" s="211" t="s">
        <v>614</v>
      </c>
      <c r="M45" s="211" t="s">
        <v>614</v>
      </c>
      <c r="N45" s="211" t="s">
        <v>614</v>
      </c>
      <c r="O45" s="211" t="s">
        <v>614</v>
      </c>
      <c r="P45" s="211" t="s">
        <v>614</v>
      </c>
      <c r="Q45" s="211" t="s">
        <v>614</v>
      </c>
      <c r="R45" s="211" t="s">
        <v>614</v>
      </c>
      <c r="S45" s="211" t="s">
        <v>614</v>
      </c>
      <c r="T45" s="211" t="s">
        <v>614</v>
      </c>
      <c r="U45" s="211" t="s">
        <v>614</v>
      </c>
      <c r="V45" s="211" t="s">
        <v>614</v>
      </c>
      <c r="W45" s="211" t="s">
        <v>614</v>
      </c>
      <c r="X45" s="211" t="s">
        <v>614</v>
      </c>
      <c r="Y45" s="211" t="s">
        <v>614</v>
      </c>
      <c r="Z45" s="211" t="s">
        <v>614</v>
      </c>
      <c r="AA45" s="211" t="s">
        <v>614</v>
      </c>
      <c r="AB45" s="211" t="s">
        <v>614</v>
      </c>
      <c r="AC45" s="211" t="s">
        <v>614</v>
      </c>
    </row>
    <row r="46" spans="1:29" ht="31.5">
      <c r="A46" s="176" t="s">
        <v>758</v>
      </c>
      <c r="B46" s="189" t="s">
        <v>759</v>
      </c>
      <c r="C46" s="211" t="s">
        <v>614</v>
      </c>
      <c r="D46" s="211" t="s">
        <v>614</v>
      </c>
      <c r="E46" s="211" t="s">
        <v>614</v>
      </c>
      <c r="F46" s="211" t="s">
        <v>614</v>
      </c>
      <c r="G46" s="211" t="s">
        <v>614</v>
      </c>
      <c r="H46" s="211" t="s">
        <v>614</v>
      </c>
      <c r="I46" s="211" t="s">
        <v>614</v>
      </c>
      <c r="J46" s="211" t="s">
        <v>614</v>
      </c>
      <c r="K46" s="211" t="s">
        <v>614</v>
      </c>
      <c r="L46" s="211" t="s">
        <v>614</v>
      </c>
      <c r="M46" s="211" t="s">
        <v>614</v>
      </c>
      <c r="N46" s="211" t="s">
        <v>614</v>
      </c>
      <c r="O46" s="211" t="s">
        <v>614</v>
      </c>
      <c r="P46" s="211" t="s">
        <v>614</v>
      </c>
      <c r="Q46" s="211" t="s">
        <v>614</v>
      </c>
      <c r="R46" s="211" t="s">
        <v>614</v>
      </c>
      <c r="S46" s="211" t="s">
        <v>614</v>
      </c>
      <c r="T46" s="211" t="s">
        <v>614</v>
      </c>
      <c r="U46" s="211" t="s">
        <v>614</v>
      </c>
      <c r="V46" s="211" t="s">
        <v>614</v>
      </c>
      <c r="W46" s="211" t="s">
        <v>614</v>
      </c>
      <c r="X46" s="211" t="s">
        <v>614</v>
      </c>
      <c r="Y46" s="211" t="s">
        <v>614</v>
      </c>
      <c r="Z46" s="211" t="s">
        <v>614</v>
      </c>
      <c r="AA46" s="211" t="s">
        <v>614</v>
      </c>
      <c r="AB46" s="211" t="s">
        <v>614</v>
      </c>
      <c r="AC46" s="211" t="s">
        <v>614</v>
      </c>
    </row>
    <row r="47" spans="1:29" ht="31.5">
      <c r="A47" s="173" t="s">
        <v>755</v>
      </c>
      <c r="B47" s="162" t="s">
        <v>685</v>
      </c>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row>
    <row r="48" spans="1:29" ht="15.75">
      <c r="A48" s="176" t="s">
        <v>756</v>
      </c>
      <c r="B48" s="189" t="s">
        <v>757</v>
      </c>
      <c r="C48" s="211" t="s">
        <v>614</v>
      </c>
      <c r="D48" s="211" t="s">
        <v>614</v>
      </c>
      <c r="E48" s="211" t="s">
        <v>614</v>
      </c>
      <c r="F48" s="211" t="s">
        <v>614</v>
      </c>
      <c r="G48" s="211" t="s">
        <v>614</v>
      </c>
      <c r="H48" s="211" t="s">
        <v>614</v>
      </c>
      <c r="I48" s="211" t="s">
        <v>614</v>
      </c>
      <c r="J48" s="211" t="s">
        <v>614</v>
      </c>
      <c r="K48" s="211" t="s">
        <v>614</v>
      </c>
      <c r="L48" s="211" t="s">
        <v>614</v>
      </c>
      <c r="M48" s="211" t="s">
        <v>614</v>
      </c>
      <c r="N48" s="211" t="s">
        <v>614</v>
      </c>
      <c r="O48" s="211" t="s">
        <v>614</v>
      </c>
      <c r="P48" s="211" t="s">
        <v>614</v>
      </c>
      <c r="Q48" s="211" t="s">
        <v>614</v>
      </c>
      <c r="R48" s="211" t="s">
        <v>614</v>
      </c>
      <c r="S48" s="211" t="s">
        <v>614</v>
      </c>
      <c r="T48" s="211" t="s">
        <v>614</v>
      </c>
      <c r="U48" s="211" t="s">
        <v>614</v>
      </c>
      <c r="V48" s="211" t="s">
        <v>614</v>
      </c>
      <c r="W48" s="211" t="s">
        <v>614</v>
      </c>
      <c r="X48" s="211" t="s">
        <v>614</v>
      </c>
      <c r="Y48" s="211" t="s">
        <v>614</v>
      </c>
      <c r="Z48" s="211" t="s">
        <v>614</v>
      </c>
      <c r="AA48" s="211" t="s">
        <v>614</v>
      </c>
      <c r="AB48" s="211" t="s">
        <v>614</v>
      </c>
      <c r="AC48" s="211" t="s">
        <v>614</v>
      </c>
    </row>
    <row r="49" spans="1:29" ht="15.75">
      <c r="A49" s="207">
        <v>2</v>
      </c>
      <c r="B49" s="157" t="s">
        <v>724</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row>
    <row r="50" spans="1:29" ht="47.25">
      <c r="A50" s="171" t="s">
        <v>725</v>
      </c>
      <c r="B50" s="157" t="s">
        <v>676</v>
      </c>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row>
    <row r="51" spans="1:29" ht="15.75">
      <c r="A51" s="171" t="s">
        <v>726</v>
      </c>
      <c r="B51" s="158" t="s">
        <v>677</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row>
    <row r="52" spans="1:29" ht="15.75">
      <c r="A52" s="171" t="s">
        <v>727</v>
      </c>
      <c r="B52" s="158" t="s">
        <v>678</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row>
    <row r="53" spans="1:29" ht="15.75">
      <c r="A53" s="171" t="s">
        <v>728</v>
      </c>
      <c r="B53" s="191" t="s">
        <v>729</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row>
    <row r="54" spans="1:29" ht="15.75">
      <c r="A54" s="171" t="s">
        <v>730</v>
      </c>
      <c r="B54" s="188" t="s">
        <v>710</v>
      </c>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row>
    <row r="55" spans="1:29" ht="31.5">
      <c r="A55" s="217" t="s">
        <v>731</v>
      </c>
      <c r="B55" s="193" t="s">
        <v>685</v>
      </c>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row>
    <row r="56" spans="1:29" ht="63">
      <c r="A56" s="169" t="s">
        <v>732</v>
      </c>
      <c r="B56" s="194" t="s">
        <v>733</v>
      </c>
      <c r="C56" s="211" t="s">
        <v>614</v>
      </c>
      <c r="D56" s="211" t="s">
        <v>614</v>
      </c>
      <c r="E56" s="211" t="s">
        <v>614</v>
      </c>
      <c r="F56" s="211" t="s">
        <v>614</v>
      </c>
      <c r="G56" s="211" t="s">
        <v>614</v>
      </c>
      <c r="H56" s="211" t="s">
        <v>614</v>
      </c>
      <c r="I56" s="211" t="s">
        <v>614</v>
      </c>
      <c r="J56" s="211" t="s">
        <v>614</v>
      </c>
      <c r="K56" s="211" t="s">
        <v>614</v>
      </c>
      <c r="L56" s="211" t="s">
        <v>614</v>
      </c>
      <c r="M56" s="211" t="s">
        <v>614</v>
      </c>
      <c r="N56" s="211" t="s">
        <v>614</v>
      </c>
      <c r="O56" s="211" t="s">
        <v>614</v>
      </c>
      <c r="P56" s="211" t="s">
        <v>614</v>
      </c>
      <c r="Q56" s="211" t="s">
        <v>614</v>
      </c>
      <c r="R56" s="211" t="s">
        <v>614</v>
      </c>
      <c r="S56" s="211" t="s">
        <v>614</v>
      </c>
      <c r="T56" s="211" t="s">
        <v>614</v>
      </c>
      <c r="U56" s="211" t="s">
        <v>614</v>
      </c>
      <c r="V56" s="211" t="s">
        <v>614</v>
      </c>
      <c r="W56" s="211" t="s">
        <v>614</v>
      </c>
      <c r="X56" s="211" t="s">
        <v>614</v>
      </c>
      <c r="Y56" s="211" t="s">
        <v>614</v>
      </c>
      <c r="Z56" s="211" t="s">
        <v>614</v>
      </c>
      <c r="AA56" s="211" t="s">
        <v>614</v>
      </c>
      <c r="AB56" s="211" t="s">
        <v>614</v>
      </c>
      <c r="AC56" s="211" t="s">
        <v>614</v>
      </c>
    </row>
    <row r="57" spans="1:50" s="24" customFormat="1" ht="15.75" customHeight="1">
      <c r="A57" s="337" t="s">
        <v>807</v>
      </c>
      <c r="B57" s="337"/>
      <c r="C57" s="337"/>
      <c r="D57" s="311"/>
      <c r="E57" s="311"/>
      <c r="F57" s="311"/>
      <c r="G57" s="306"/>
      <c r="H57" s="306"/>
      <c r="I57" s="306"/>
      <c r="J57" s="306"/>
      <c r="K57" s="411" t="s">
        <v>823</v>
      </c>
      <c r="L57" s="411"/>
      <c r="M57" s="411"/>
      <c r="N57" s="411"/>
      <c r="O57" s="411"/>
      <c r="P57" s="411"/>
      <c r="Q57" s="411"/>
      <c r="R57" s="411"/>
      <c r="S57" s="411"/>
      <c r="T57" s="411"/>
      <c r="U57" s="411"/>
      <c r="V57" s="411"/>
      <c r="W57" s="411"/>
      <c r="X57" s="411"/>
      <c r="Y57" s="411"/>
      <c r="Z57" s="411"/>
      <c r="AA57" s="411"/>
      <c r="AB57" s="411"/>
      <c r="AC57" s="411"/>
      <c r="AD57" s="316"/>
      <c r="AE57" s="316"/>
      <c r="AF57" s="316"/>
      <c r="AG57" s="316"/>
      <c r="AH57" s="316"/>
      <c r="AI57" s="316"/>
      <c r="AJ57" s="316"/>
      <c r="AK57" s="316"/>
      <c r="AL57" s="316"/>
      <c r="AM57" s="316"/>
      <c r="AN57" s="316"/>
      <c r="AO57" s="316"/>
      <c r="AP57" s="316"/>
      <c r="AQ57" s="316"/>
      <c r="AR57" s="316"/>
      <c r="AS57" s="316"/>
      <c r="AT57" s="316"/>
      <c r="AU57" s="180"/>
      <c r="AV57" s="180"/>
      <c r="AW57" s="180"/>
      <c r="AX57" s="180"/>
    </row>
    <row r="58" spans="1:46" s="24" customFormat="1" ht="56.25" customHeight="1">
      <c r="A58" s="338"/>
      <c r="B58" s="338"/>
      <c r="C58" s="338"/>
      <c r="D58" s="306"/>
      <c r="E58" s="306"/>
      <c r="F58" s="306"/>
      <c r="G58" s="307"/>
      <c r="H58" s="307"/>
      <c r="I58" s="307"/>
      <c r="J58" s="307"/>
      <c r="K58" s="412"/>
      <c r="L58" s="412"/>
      <c r="M58" s="412"/>
      <c r="N58" s="412"/>
      <c r="O58" s="412"/>
      <c r="P58" s="412"/>
      <c r="Q58" s="412"/>
      <c r="R58" s="412"/>
      <c r="S58" s="412"/>
      <c r="T58" s="412"/>
      <c r="U58" s="412"/>
      <c r="V58" s="412"/>
      <c r="W58" s="412"/>
      <c r="X58" s="412"/>
      <c r="Y58" s="412"/>
      <c r="Z58" s="412"/>
      <c r="AA58" s="412"/>
      <c r="AB58" s="412"/>
      <c r="AC58" s="412"/>
      <c r="AD58" s="310"/>
      <c r="AE58" s="310"/>
      <c r="AF58" s="310"/>
      <c r="AG58" s="310"/>
      <c r="AH58" s="310"/>
      <c r="AI58" s="310"/>
      <c r="AJ58" s="310"/>
      <c r="AK58" s="310"/>
      <c r="AL58" s="310"/>
      <c r="AM58" s="310"/>
      <c r="AN58" s="310"/>
      <c r="AO58" s="310"/>
      <c r="AP58" s="310"/>
      <c r="AQ58" s="310"/>
      <c r="AR58" s="310"/>
      <c r="AS58" s="310"/>
      <c r="AT58" s="310"/>
    </row>
  </sheetData>
  <sheetProtection/>
  <mergeCells count="22">
    <mergeCell ref="A9:AC9"/>
    <mergeCell ref="T12:X12"/>
    <mergeCell ref="E13:I13"/>
    <mergeCell ref="T13:X13"/>
    <mergeCell ref="J11:AC11"/>
    <mergeCell ref="J13:N13"/>
    <mergeCell ref="Y13:AC13"/>
    <mergeCell ref="A10:X10"/>
    <mergeCell ref="O13:S13"/>
    <mergeCell ref="A57:C58"/>
    <mergeCell ref="K57:AC58"/>
    <mergeCell ref="E11:I12"/>
    <mergeCell ref="A6:AC6"/>
    <mergeCell ref="A7:AC7"/>
    <mergeCell ref="J12:N12"/>
    <mergeCell ref="O12:S12"/>
    <mergeCell ref="A4:AC4"/>
    <mergeCell ref="D11:D14"/>
    <mergeCell ref="C11:C14"/>
    <mergeCell ref="B11:B14"/>
    <mergeCell ref="A11:A14"/>
    <mergeCell ref="Y12:AC12"/>
  </mergeCells>
  <printOptions/>
  <pageMargins left="0.984251968503937" right="0.3937007874015748" top="0.5905511811023622" bottom="0.5905511811023622" header="0.31496062992125984" footer="0.31496062992125984"/>
  <pageSetup fitToHeight="0" fitToWidth="1" horizontalDpi="600" verticalDpi="600" orientation="portrait" paperSize="8" scale="37"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T62"/>
  <sheetViews>
    <sheetView zoomScaleSheetLayoutView="55" zoomScalePageLayoutView="0" workbookViewId="0" topLeftCell="A1">
      <selection activeCell="K1" sqref="A1:K62"/>
    </sheetView>
  </sheetViews>
  <sheetFormatPr defaultColWidth="9.00390625" defaultRowHeight="15.75" outlineLevelCol="3"/>
  <cols>
    <col min="1" max="1" width="12.00390625" style="1" customWidth="1"/>
    <col min="2" max="2" width="31.50390625" style="1" customWidth="1"/>
    <col min="3" max="3" width="17.625" style="1" customWidth="1"/>
    <col min="4" max="6" width="20.625" style="1" customWidth="1"/>
    <col min="7" max="7" width="20.625" style="1" hidden="1" customWidth="1" outlineLevel="1"/>
    <col min="8" max="10" width="20.625" style="1" hidden="1" customWidth="1" outlineLevel="3"/>
    <col min="11" max="11" width="20.625" style="1" customWidth="1" collapsed="1"/>
    <col min="12" max="12" width="12.625" style="1" customWidth="1"/>
    <col min="13" max="13" width="22.375" style="1" customWidth="1"/>
    <col min="14" max="14" width="10.875" style="1" customWidth="1"/>
    <col min="15" max="15" width="17.375" style="1" customWidth="1"/>
    <col min="16" max="17" width="4.125" style="1" customWidth="1"/>
    <col min="18" max="18" width="3.75390625" style="1" customWidth="1"/>
    <col min="19" max="19" width="3.875" style="1" customWidth="1"/>
    <col min="20" max="20" width="4.50390625" style="1" customWidth="1"/>
    <col min="21" max="21" width="5.00390625" style="1" customWidth="1"/>
    <col min="22" max="22" width="5.50390625" style="1" customWidth="1"/>
    <col min="23" max="23" width="5.75390625" style="1" customWidth="1"/>
    <col min="24" max="24" width="5.50390625" style="1" customWidth="1"/>
    <col min="25" max="26" width="5.00390625" style="1" customWidth="1"/>
    <col min="27" max="27" width="12.875" style="1" customWidth="1"/>
    <col min="28" max="37" width="5.00390625" style="1" customWidth="1"/>
    <col min="38" max="16384" width="9.00390625" style="1" customWidth="1"/>
  </cols>
  <sheetData>
    <row r="1" spans="6:11" ht="18.75">
      <c r="F1" s="23"/>
      <c r="K1" s="23" t="s">
        <v>334</v>
      </c>
    </row>
    <row r="2" spans="6:11" ht="18.75">
      <c r="F2" s="13"/>
      <c r="K2" s="13" t="s">
        <v>1</v>
      </c>
    </row>
    <row r="3" spans="6:11" ht="18.75">
      <c r="F3" s="13"/>
      <c r="K3" s="13" t="s">
        <v>796</v>
      </c>
    </row>
    <row r="4" spans="1:11" ht="15.75">
      <c r="A4" s="522" t="s">
        <v>381</v>
      </c>
      <c r="B4" s="522"/>
      <c r="C4" s="522"/>
      <c r="D4" s="522"/>
      <c r="E4" s="522"/>
      <c r="F4" s="522"/>
      <c r="G4" s="522"/>
      <c r="H4" s="522"/>
      <c r="I4" s="522"/>
      <c r="J4" s="522"/>
      <c r="K4" s="522"/>
    </row>
    <row r="6" spans="1:38" ht="18.75">
      <c r="A6" s="344" t="s">
        <v>668</v>
      </c>
      <c r="B6" s="344"/>
      <c r="C6" s="344"/>
      <c r="D6" s="344"/>
      <c r="E6" s="344"/>
      <c r="F6" s="344"/>
      <c r="G6" s="344"/>
      <c r="H6" s="344"/>
      <c r="I6" s="344"/>
      <c r="J6" s="344"/>
      <c r="K6" s="344"/>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row>
    <row r="7" spans="1:38" ht="15.75">
      <c r="A7" s="335" t="s">
        <v>295</v>
      </c>
      <c r="B7" s="335"/>
      <c r="C7" s="335"/>
      <c r="D7" s="335"/>
      <c r="E7" s="335"/>
      <c r="F7" s="335"/>
      <c r="G7" s="335"/>
      <c r="H7" s="335"/>
      <c r="I7" s="335"/>
      <c r="J7" s="335"/>
      <c r="K7" s="335"/>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row>
    <row r="8" spans="1:27" ht="15.75">
      <c r="A8" s="129"/>
      <c r="B8" s="129"/>
      <c r="C8" s="129"/>
      <c r="D8" s="129"/>
      <c r="E8" s="129"/>
      <c r="F8" s="129"/>
      <c r="G8" s="129"/>
      <c r="H8" s="129"/>
      <c r="I8" s="129"/>
      <c r="J8" s="129"/>
      <c r="K8" s="129"/>
      <c r="L8" s="83"/>
      <c r="M8" s="83"/>
      <c r="N8" s="83"/>
      <c r="O8" s="83"/>
      <c r="P8" s="83"/>
      <c r="Q8" s="83"/>
      <c r="R8" s="83"/>
      <c r="S8" s="83"/>
      <c r="T8" s="83"/>
      <c r="U8" s="83"/>
      <c r="V8" s="83"/>
      <c r="W8" s="83"/>
      <c r="X8" s="83"/>
      <c r="Y8" s="83"/>
      <c r="Z8" s="83"/>
      <c r="AA8" s="83"/>
    </row>
    <row r="9" spans="1:38" ht="15.75">
      <c r="A9" s="374" t="s">
        <v>785</v>
      </c>
      <c r="B9" s="374"/>
      <c r="C9" s="374"/>
      <c r="D9" s="374"/>
      <c r="E9" s="374"/>
      <c r="F9" s="374"/>
      <c r="G9" s="374"/>
      <c r="H9" s="374"/>
      <c r="I9" s="374"/>
      <c r="J9" s="374"/>
      <c r="K9" s="374"/>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row>
    <row r="10" spans="1:7" ht="15.75">
      <c r="A10" s="247"/>
      <c r="B10" s="247"/>
      <c r="C10" s="247"/>
      <c r="D10" s="247"/>
      <c r="E10" s="247"/>
      <c r="F10" s="247"/>
      <c r="G10" s="247"/>
    </row>
    <row r="11" spans="1:11" ht="16.5" customHeight="1">
      <c r="A11" s="523" t="s">
        <v>776</v>
      </c>
      <c r="B11" s="523"/>
      <c r="C11" s="523"/>
      <c r="D11" s="523"/>
      <c r="E11" s="523"/>
      <c r="F11" s="523"/>
      <c r="G11" s="523"/>
      <c r="H11" s="523"/>
      <c r="I11" s="523"/>
      <c r="J11" s="523"/>
      <c r="K11" s="523"/>
    </row>
    <row r="12" spans="1:11" ht="55.5" customHeight="1">
      <c r="A12" s="414" t="s">
        <v>777</v>
      </c>
      <c r="B12" s="414"/>
      <c r="C12" s="414"/>
      <c r="D12" s="414"/>
      <c r="E12" s="414"/>
      <c r="F12" s="414"/>
      <c r="G12" s="414"/>
      <c r="H12" s="414"/>
      <c r="I12" s="414"/>
      <c r="J12" s="414"/>
      <c r="K12" s="414"/>
    </row>
    <row r="13" spans="1:27" ht="18" customHeight="1">
      <c r="A13" s="524" t="s">
        <v>298</v>
      </c>
      <c r="B13" s="524"/>
      <c r="C13" s="524"/>
      <c r="D13" s="524"/>
      <c r="E13" s="524"/>
      <c r="F13" s="524"/>
      <c r="G13" s="524"/>
      <c r="H13" s="524"/>
      <c r="I13" s="524"/>
      <c r="J13" s="524"/>
      <c r="K13" s="524"/>
      <c r="L13" s="86"/>
      <c r="M13" s="86"/>
      <c r="N13" s="86"/>
      <c r="O13" s="86"/>
      <c r="P13" s="86"/>
      <c r="Q13" s="86"/>
      <c r="R13" s="86"/>
      <c r="S13" s="86"/>
      <c r="T13" s="86"/>
      <c r="U13" s="86"/>
      <c r="V13" s="86"/>
      <c r="W13" s="86"/>
      <c r="X13" s="86"/>
      <c r="Y13" s="86"/>
      <c r="Z13" s="86"/>
      <c r="AA13" s="86"/>
    </row>
    <row r="14" spans="1:19" ht="15.75">
      <c r="A14" s="284"/>
      <c r="B14" s="284"/>
      <c r="C14" s="284"/>
      <c r="D14" s="284"/>
      <c r="E14" s="284"/>
      <c r="F14" s="284"/>
      <c r="G14" s="284"/>
      <c r="H14" s="284"/>
      <c r="I14" s="284"/>
      <c r="J14" s="284"/>
      <c r="K14" s="11"/>
      <c r="L14" s="2"/>
      <c r="M14" s="2"/>
      <c r="N14" s="2"/>
      <c r="O14" s="2"/>
      <c r="P14" s="2"/>
      <c r="Q14" s="2"/>
      <c r="R14" s="2"/>
      <c r="S14" s="2"/>
    </row>
    <row r="15" spans="1:19" ht="53.25" customHeight="1">
      <c r="A15" s="375" t="s">
        <v>164</v>
      </c>
      <c r="B15" s="384" t="s">
        <v>31</v>
      </c>
      <c r="C15" s="384" t="s">
        <v>299</v>
      </c>
      <c r="D15" s="416" t="s">
        <v>148</v>
      </c>
      <c r="E15" s="416"/>
      <c r="F15" s="416"/>
      <c r="G15" s="277"/>
      <c r="H15" s="277"/>
      <c r="I15" s="277"/>
      <c r="J15" s="278"/>
      <c r="K15" s="364" t="s">
        <v>23</v>
      </c>
      <c r="L15" s="2"/>
      <c r="M15" s="2"/>
      <c r="N15" s="2"/>
      <c r="O15" s="2"/>
      <c r="P15" s="2"/>
      <c r="Q15" s="2"/>
      <c r="R15" s="2"/>
      <c r="S15" s="2"/>
    </row>
    <row r="16" spans="1:19" ht="18" customHeight="1">
      <c r="A16" s="376"/>
      <c r="B16" s="384"/>
      <c r="C16" s="384"/>
      <c r="D16" s="416"/>
      <c r="E16" s="416"/>
      <c r="F16" s="416"/>
      <c r="G16" s="279"/>
      <c r="H16" s="279"/>
      <c r="I16" s="279"/>
      <c r="J16" s="280"/>
      <c r="K16" s="364"/>
      <c r="L16" s="2"/>
      <c r="M16" s="2"/>
      <c r="N16" s="2"/>
      <c r="O16" s="2"/>
      <c r="P16" s="2"/>
      <c r="Q16" s="2"/>
      <c r="R16" s="2"/>
      <c r="S16" s="2"/>
    </row>
    <row r="17" spans="1:19" ht="50.25" customHeight="1">
      <c r="A17" s="376"/>
      <c r="B17" s="384"/>
      <c r="C17" s="384"/>
      <c r="D17" s="415" t="s">
        <v>797</v>
      </c>
      <c r="E17" s="415"/>
      <c r="F17" s="415"/>
      <c r="G17" s="384" t="s">
        <v>297</v>
      </c>
      <c r="H17" s="384"/>
      <c r="I17" s="384"/>
      <c r="J17" s="149" t="s">
        <v>0</v>
      </c>
      <c r="K17" s="364"/>
      <c r="L17" s="2"/>
      <c r="M17" s="2"/>
      <c r="N17" s="2"/>
      <c r="O17" s="2"/>
      <c r="P17" s="2"/>
      <c r="Q17" s="2"/>
      <c r="R17" s="2"/>
      <c r="S17" s="2"/>
    </row>
    <row r="18" spans="1:19" ht="52.5" customHeight="1">
      <c r="A18" s="377"/>
      <c r="B18" s="384"/>
      <c r="C18" s="384"/>
      <c r="D18" s="281" t="s">
        <v>798</v>
      </c>
      <c r="E18" s="281" t="s">
        <v>300</v>
      </c>
      <c r="F18" s="282" t="s">
        <v>0</v>
      </c>
      <c r="G18" s="149" t="s">
        <v>300</v>
      </c>
      <c r="H18" s="149" t="s">
        <v>300</v>
      </c>
      <c r="I18" s="88" t="s">
        <v>0</v>
      </c>
      <c r="J18" s="88" t="s">
        <v>0</v>
      </c>
      <c r="K18" s="364"/>
      <c r="L18" s="2"/>
      <c r="M18" s="2"/>
      <c r="N18" s="2"/>
      <c r="O18" s="2"/>
      <c r="P18" s="2"/>
      <c r="Q18" s="2"/>
      <c r="R18" s="2"/>
      <c r="S18" s="2"/>
    </row>
    <row r="19" spans="1:19" ht="15.75">
      <c r="A19" s="73">
        <v>1</v>
      </c>
      <c r="B19" s="73">
        <v>2</v>
      </c>
      <c r="C19" s="73">
        <v>3</v>
      </c>
      <c r="D19" s="84" t="s">
        <v>110</v>
      </c>
      <c r="E19" s="84" t="s">
        <v>111</v>
      </c>
      <c r="F19" s="84" t="s">
        <v>301</v>
      </c>
      <c r="G19" s="84" t="s">
        <v>173</v>
      </c>
      <c r="H19" s="84" t="s">
        <v>174</v>
      </c>
      <c r="I19" s="84" t="s">
        <v>302</v>
      </c>
      <c r="J19" s="84" t="s">
        <v>162</v>
      </c>
      <c r="K19" s="84" t="s">
        <v>103</v>
      </c>
      <c r="L19" s="2"/>
      <c r="M19" s="2"/>
      <c r="N19" s="2"/>
      <c r="O19" s="2"/>
      <c r="P19" s="2"/>
      <c r="Q19" s="2"/>
      <c r="R19" s="2"/>
      <c r="S19" s="2"/>
    </row>
    <row r="20" spans="1:11" ht="15.75">
      <c r="A20" s="155"/>
      <c r="B20" s="154" t="s">
        <v>672</v>
      </c>
      <c r="C20" s="195"/>
      <c r="D20" s="195">
        <f>D21+D22</f>
        <v>0</v>
      </c>
      <c r="E20" s="195">
        <f>E21+E22</f>
        <v>0.11</v>
      </c>
      <c r="F20" s="195"/>
      <c r="G20" s="195"/>
      <c r="H20" s="195"/>
      <c r="I20" s="195"/>
      <c r="J20" s="195"/>
      <c r="K20" s="195"/>
    </row>
    <row r="21" spans="1:11" ht="31.5">
      <c r="A21" s="155"/>
      <c r="B21" s="156" t="s">
        <v>673</v>
      </c>
      <c r="C21" s="196"/>
      <c r="D21" s="195">
        <f>D29+D34+D38+D48</f>
        <v>0</v>
      </c>
      <c r="E21" s="195">
        <f>E29+E34+E38+E48</f>
        <v>0.06</v>
      </c>
      <c r="F21" s="196"/>
      <c r="G21" s="196"/>
      <c r="H21" s="196"/>
      <c r="I21" s="196"/>
      <c r="J21" s="196"/>
      <c r="K21" s="196"/>
    </row>
    <row r="22" spans="1:11" ht="31.5">
      <c r="A22" s="155"/>
      <c r="B22" s="156" t="s">
        <v>674</v>
      </c>
      <c r="C22" s="196"/>
      <c r="D22" s="195">
        <f>D41+D54</f>
        <v>0</v>
      </c>
      <c r="E22" s="195">
        <f>E41+E54</f>
        <v>0.05</v>
      </c>
      <c r="F22" s="196"/>
      <c r="G22" s="196"/>
      <c r="H22" s="196"/>
      <c r="I22" s="196"/>
      <c r="J22" s="196"/>
      <c r="K22" s="196"/>
    </row>
    <row r="23" spans="1:11" ht="31.5">
      <c r="A23" s="170">
        <v>1</v>
      </c>
      <c r="B23" s="157" t="s">
        <v>675</v>
      </c>
      <c r="C23" s="197"/>
      <c r="D23" s="197">
        <f>D24+D46</f>
        <v>0</v>
      </c>
      <c r="E23" s="197">
        <f>E24+E46</f>
        <v>0.11</v>
      </c>
      <c r="F23" s="197"/>
      <c r="G23" s="197"/>
      <c r="H23" s="197"/>
      <c r="I23" s="197"/>
      <c r="J23" s="197"/>
      <c r="K23" s="197"/>
    </row>
    <row r="24" spans="1:11" ht="47.25">
      <c r="A24" s="171" t="s">
        <v>531</v>
      </c>
      <c r="B24" s="157" t="s">
        <v>676</v>
      </c>
      <c r="C24" s="197"/>
      <c r="D24" s="197">
        <f>D25</f>
        <v>0</v>
      </c>
      <c r="E24" s="197">
        <f>E25</f>
        <v>0.1</v>
      </c>
      <c r="F24" s="197"/>
      <c r="G24" s="197"/>
      <c r="H24" s="197"/>
      <c r="I24" s="197"/>
      <c r="J24" s="197"/>
      <c r="K24" s="197"/>
    </row>
    <row r="25" spans="1:11" ht="15.75">
      <c r="A25" s="171" t="s">
        <v>533</v>
      </c>
      <c r="B25" s="158" t="s">
        <v>677</v>
      </c>
      <c r="C25" s="197"/>
      <c r="D25" s="197">
        <f>D26+D36</f>
        <v>0</v>
      </c>
      <c r="E25" s="197">
        <f>E26+E36</f>
        <v>0.1</v>
      </c>
      <c r="F25" s="197"/>
      <c r="G25" s="197"/>
      <c r="H25" s="197"/>
      <c r="I25" s="197"/>
      <c r="J25" s="197"/>
      <c r="K25" s="197"/>
    </row>
    <row r="26" spans="1:11" ht="15.75">
      <c r="A26" s="171" t="s">
        <v>561</v>
      </c>
      <c r="B26" s="158" t="s">
        <v>678</v>
      </c>
      <c r="C26" s="197"/>
      <c r="D26" s="197">
        <f>D27</f>
        <v>0</v>
      </c>
      <c r="E26" s="197">
        <f>E27</f>
        <v>0.04</v>
      </c>
      <c r="F26" s="197"/>
      <c r="G26" s="197"/>
      <c r="H26" s="197"/>
      <c r="I26" s="197"/>
      <c r="J26" s="197"/>
      <c r="K26" s="197"/>
    </row>
    <row r="27" spans="1:11" ht="15.75">
      <c r="A27" s="171" t="s">
        <v>694</v>
      </c>
      <c r="B27" s="158" t="s">
        <v>695</v>
      </c>
      <c r="C27" s="197"/>
      <c r="D27" s="197">
        <f>D28+D33</f>
        <v>0</v>
      </c>
      <c r="E27" s="197">
        <f>E28+E33</f>
        <v>0.04</v>
      </c>
      <c r="F27" s="197"/>
      <c r="G27" s="197"/>
      <c r="H27" s="197"/>
      <c r="I27" s="197"/>
      <c r="J27" s="197"/>
      <c r="K27" s="197"/>
    </row>
    <row r="28" spans="1:11" ht="15.75">
      <c r="A28" s="209" t="s">
        <v>696</v>
      </c>
      <c r="B28" s="188" t="s">
        <v>697</v>
      </c>
      <c r="C28" s="185"/>
      <c r="D28" s="185">
        <f>D29</f>
        <v>0</v>
      </c>
      <c r="E28" s="185">
        <f>E29</f>
        <v>0.03</v>
      </c>
      <c r="F28" s="185"/>
      <c r="G28" s="185"/>
      <c r="H28" s="185"/>
      <c r="I28" s="185"/>
      <c r="J28" s="185"/>
      <c r="K28" s="185"/>
    </row>
    <row r="29" spans="1:11" ht="31.5">
      <c r="A29" s="173" t="s">
        <v>698</v>
      </c>
      <c r="B29" s="162" t="s">
        <v>683</v>
      </c>
      <c r="C29" s="198"/>
      <c r="D29" s="198">
        <f>SUM(D30:D32)</f>
        <v>0</v>
      </c>
      <c r="E29" s="198">
        <f>SUM(E30:E32)</f>
        <v>0.03</v>
      </c>
      <c r="F29" s="198"/>
      <c r="G29" s="198"/>
      <c r="H29" s="198"/>
      <c r="I29" s="198"/>
      <c r="J29" s="198"/>
      <c r="K29" s="198"/>
    </row>
    <row r="30" spans="1:11" ht="31.5">
      <c r="A30" s="169" t="s">
        <v>699</v>
      </c>
      <c r="B30" s="189" t="s">
        <v>700</v>
      </c>
      <c r="C30" s="211"/>
      <c r="D30" s="186"/>
      <c r="E30" s="253">
        <v>0.01</v>
      </c>
      <c r="F30" s="211"/>
      <c r="G30" s="211"/>
      <c r="H30" s="211"/>
      <c r="I30" s="211"/>
      <c r="J30" s="211"/>
      <c r="K30" s="211"/>
    </row>
    <row r="31" spans="1:11" ht="31.5">
      <c r="A31" s="169" t="s">
        <v>701</v>
      </c>
      <c r="B31" s="189" t="s">
        <v>702</v>
      </c>
      <c r="C31" s="211"/>
      <c r="D31" s="186"/>
      <c r="E31" s="253">
        <v>0.01</v>
      </c>
      <c r="F31" s="211"/>
      <c r="G31" s="211"/>
      <c r="H31" s="211"/>
      <c r="I31" s="211"/>
      <c r="J31" s="211"/>
      <c r="K31" s="211"/>
    </row>
    <row r="32" spans="1:11" ht="31.5">
      <c r="A32" s="169" t="s">
        <v>703</v>
      </c>
      <c r="B32" s="189" t="s">
        <v>704</v>
      </c>
      <c r="C32" s="211"/>
      <c r="D32" s="186"/>
      <c r="E32" s="253">
        <v>0.01</v>
      </c>
      <c r="F32" s="211"/>
      <c r="G32" s="211"/>
      <c r="H32" s="211"/>
      <c r="I32" s="211"/>
      <c r="J32" s="211"/>
      <c r="K32" s="211"/>
    </row>
    <row r="33" spans="1:11" ht="31.5">
      <c r="A33" s="171" t="s">
        <v>705</v>
      </c>
      <c r="B33" s="188" t="s">
        <v>706</v>
      </c>
      <c r="C33" s="207"/>
      <c r="D33" s="197">
        <f>D34</f>
        <v>0</v>
      </c>
      <c r="E33" s="197">
        <f>E34</f>
        <v>0.01</v>
      </c>
      <c r="F33" s="207"/>
      <c r="G33" s="207"/>
      <c r="H33" s="207"/>
      <c r="I33" s="207"/>
      <c r="J33" s="207"/>
      <c r="K33" s="207"/>
    </row>
    <row r="34" spans="1:11" ht="31.5">
      <c r="A34" s="173" t="s">
        <v>707</v>
      </c>
      <c r="B34" s="162" t="s">
        <v>683</v>
      </c>
      <c r="C34" s="212"/>
      <c r="D34" s="200">
        <f>SUM(D35:D35)</f>
        <v>0</v>
      </c>
      <c r="E34" s="200">
        <f>SUM(E35:E35)</f>
        <v>0.01</v>
      </c>
      <c r="F34" s="212"/>
      <c r="G34" s="212"/>
      <c r="H34" s="212"/>
      <c r="I34" s="212"/>
      <c r="J34" s="212"/>
      <c r="K34" s="212"/>
    </row>
    <row r="35" spans="1:11" ht="78.75">
      <c r="A35" s="174" t="s">
        <v>708</v>
      </c>
      <c r="B35" s="189" t="s">
        <v>709</v>
      </c>
      <c r="C35" s="211"/>
      <c r="D35" s="186"/>
      <c r="E35" s="253">
        <v>0.01</v>
      </c>
      <c r="F35" s="211"/>
      <c r="G35" s="211"/>
      <c r="H35" s="211"/>
      <c r="I35" s="211"/>
      <c r="J35" s="211"/>
      <c r="K35" s="211"/>
    </row>
    <row r="36" spans="1:11" ht="15.75">
      <c r="A36" s="171" t="s">
        <v>562</v>
      </c>
      <c r="B36" s="159" t="s">
        <v>679</v>
      </c>
      <c r="C36" s="207"/>
      <c r="D36" s="197">
        <f>D37</f>
        <v>0</v>
      </c>
      <c r="E36" s="197">
        <f>E37</f>
        <v>0.06</v>
      </c>
      <c r="F36" s="207"/>
      <c r="G36" s="207"/>
      <c r="H36" s="207"/>
      <c r="I36" s="207"/>
      <c r="J36" s="207"/>
      <c r="K36" s="207"/>
    </row>
    <row r="37" spans="1:11" ht="31.5">
      <c r="A37" s="172" t="s">
        <v>680</v>
      </c>
      <c r="B37" s="160" t="s">
        <v>681</v>
      </c>
      <c r="C37" s="161"/>
      <c r="D37" s="185">
        <f>D38+D41</f>
        <v>0</v>
      </c>
      <c r="E37" s="185">
        <f>E38+E41</f>
        <v>0.06</v>
      </c>
      <c r="F37" s="161"/>
      <c r="G37" s="161"/>
      <c r="H37" s="161"/>
      <c r="I37" s="161"/>
      <c r="J37" s="161"/>
      <c r="K37" s="161"/>
    </row>
    <row r="38" spans="1:11" ht="13.5" customHeight="1">
      <c r="A38" s="173" t="s">
        <v>682</v>
      </c>
      <c r="B38" s="162" t="s">
        <v>683</v>
      </c>
      <c r="C38" s="212"/>
      <c r="D38" s="200">
        <f>SUM(D39:D40)</f>
        <v>0</v>
      </c>
      <c r="E38" s="200">
        <f>SUM(E39:E40)</f>
        <v>0.02</v>
      </c>
      <c r="F38" s="212"/>
      <c r="G38" s="212"/>
      <c r="H38" s="212"/>
      <c r="I38" s="212"/>
      <c r="J38" s="212"/>
      <c r="K38" s="212"/>
    </row>
    <row r="39" spans="1:11" ht="47.25">
      <c r="A39" s="169" t="s">
        <v>711</v>
      </c>
      <c r="B39" s="182" t="s">
        <v>712</v>
      </c>
      <c r="C39" s="214"/>
      <c r="D39" s="186"/>
      <c r="E39" s="253">
        <v>0.01</v>
      </c>
      <c r="F39" s="214"/>
      <c r="G39" s="214"/>
      <c r="H39" s="214"/>
      <c r="I39" s="214"/>
      <c r="J39" s="214"/>
      <c r="K39" s="214"/>
    </row>
    <row r="40" spans="1:11" ht="31.5">
      <c r="A40" s="169" t="s">
        <v>713</v>
      </c>
      <c r="B40" s="182" t="s">
        <v>714</v>
      </c>
      <c r="C40" s="214"/>
      <c r="D40" s="186"/>
      <c r="E40" s="253">
        <v>0.01</v>
      </c>
      <c r="F40" s="214"/>
      <c r="G40" s="214"/>
      <c r="H40" s="214"/>
      <c r="I40" s="214"/>
      <c r="J40" s="214"/>
      <c r="K40" s="214"/>
    </row>
    <row r="41" spans="1:11" ht="31.5">
      <c r="A41" s="175" t="s">
        <v>684</v>
      </c>
      <c r="B41" s="164" t="s">
        <v>685</v>
      </c>
      <c r="C41" s="215"/>
      <c r="D41" s="200">
        <f>SUM(D42:D45)</f>
        <v>0</v>
      </c>
      <c r="E41" s="200">
        <f>SUM(E42:E45)</f>
        <v>0.04</v>
      </c>
      <c r="F41" s="215"/>
      <c r="G41" s="215"/>
      <c r="H41" s="215"/>
      <c r="I41" s="215"/>
      <c r="J41" s="215"/>
      <c r="K41" s="215"/>
    </row>
    <row r="42" spans="1:11" ht="47.25">
      <c r="A42" s="169" t="s">
        <v>686</v>
      </c>
      <c r="B42" s="166" t="s">
        <v>715</v>
      </c>
      <c r="C42" s="214"/>
      <c r="D42" s="186"/>
      <c r="E42" s="253">
        <v>0.01</v>
      </c>
      <c r="F42" s="214"/>
      <c r="G42" s="214"/>
      <c r="H42" s="214"/>
      <c r="I42" s="214"/>
      <c r="J42" s="214"/>
      <c r="K42" s="214"/>
    </row>
    <row r="43" spans="1:11" ht="47.25">
      <c r="A43" s="169" t="s">
        <v>716</v>
      </c>
      <c r="B43" s="166" t="s">
        <v>717</v>
      </c>
      <c r="C43" s="214"/>
      <c r="D43" s="186"/>
      <c r="E43" s="253">
        <v>0.01</v>
      </c>
      <c r="F43" s="214"/>
      <c r="G43" s="214"/>
      <c r="H43" s="214"/>
      <c r="I43" s="214"/>
      <c r="J43" s="214"/>
      <c r="K43" s="214"/>
    </row>
    <row r="44" spans="1:11" ht="47.25">
      <c r="A44" s="169" t="s">
        <v>718</v>
      </c>
      <c r="B44" s="166" t="s">
        <v>719</v>
      </c>
      <c r="C44" s="214"/>
      <c r="D44" s="186"/>
      <c r="E44" s="253">
        <v>0.01</v>
      </c>
      <c r="F44" s="214"/>
      <c r="G44" s="214"/>
      <c r="H44" s="214"/>
      <c r="I44" s="214"/>
      <c r="J44" s="214"/>
      <c r="K44" s="214"/>
    </row>
    <row r="45" spans="1:11" ht="47.25">
      <c r="A45" s="169" t="s">
        <v>720</v>
      </c>
      <c r="B45" s="166" t="s">
        <v>721</v>
      </c>
      <c r="C45" s="214"/>
      <c r="D45" s="186"/>
      <c r="E45" s="253">
        <v>0.01</v>
      </c>
      <c r="F45" s="214"/>
      <c r="G45" s="214"/>
      <c r="H45" s="214"/>
      <c r="I45" s="214"/>
      <c r="J45" s="214"/>
      <c r="K45" s="214"/>
    </row>
    <row r="46" spans="1:11" ht="31.5">
      <c r="A46" s="171" t="s">
        <v>687</v>
      </c>
      <c r="B46" s="158" t="s">
        <v>688</v>
      </c>
      <c r="C46" s="207"/>
      <c r="D46" s="197">
        <f>D47</f>
        <v>0</v>
      </c>
      <c r="E46" s="197">
        <f>E47</f>
        <v>0.01</v>
      </c>
      <c r="F46" s="207"/>
      <c r="G46" s="207"/>
      <c r="H46" s="207"/>
      <c r="I46" s="207"/>
      <c r="J46" s="207"/>
      <c r="K46" s="207"/>
    </row>
    <row r="47" spans="1:11" ht="31.5">
      <c r="A47" s="172" t="s">
        <v>689</v>
      </c>
      <c r="B47" s="168" t="s">
        <v>690</v>
      </c>
      <c r="C47" s="161"/>
      <c r="D47" s="185">
        <f>D48+D54+D51</f>
        <v>0</v>
      </c>
      <c r="E47" s="185">
        <f>E48+E54+E51</f>
        <v>0.01</v>
      </c>
      <c r="F47" s="161"/>
      <c r="G47" s="161"/>
      <c r="H47" s="161"/>
      <c r="I47" s="161"/>
      <c r="J47" s="161"/>
      <c r="K47" s="161"/>
    </row>
    <row r="48" spans="1:11" ht="31.5">
      <c r="A48" s="173" t="s">
        <v>691</v>
      </c>
      <c r="B48" s="162" t="s">
        <v>683</v>
      </c>
      <c r="C48" s="212"/>
      <c r="D48" s="200">
        <f>D49</f>
        <v>0</v>
      </c>
      <c r="E48" s="200">
        <f>E49</f>
        <v>0</v>
      </c>
      <c r="F48" s="212"/>
      <c r="G48" s="212"/>
      <c r="H48" s="212"/>
      <c r="I48" s="212"/>
      <c r="J48" s="212"/>
      <c r="K48" s="212"/>
    </row>
    <row r="49" spans="1:11" ht="31.5">
      <c r="A49" s="176" t="s">
        <v>722</v>
      </c>
      <c r="B49" s="189" t="s">
        <v>723</v>
      </c>
      <c r="C49" s="211"/>
      <c r="D49" s="186"/>
      <c r="E49" s="211"/>
      <c r="F49" s="211"/>
      <c r="G49" s="211"/>
      <c r="H49" s="211"/>
      <c r="I49" s="211"/>
      <c r="J49" s="211"/>
      <c r="K49" s="211"/>
    </row>
    <row r="50" spans="1:11" ht="31.5">
      <c r="A50" s="176" t="s">
        <v>758</v>
      </c>
      <c r="B50" s="189" t="s">
        <v>759</v>
      </c>
      <c r="C50" s="211"/>
      <c r="D50" s="186"/>
      <c r="E50" s="211"/>
      <c r="F50" s="211"/>
      <c r="G50" s="211"/>
      <c r="H50" s="211"/>
      <c r="I50" s="211"/>
      <c r="J50" s="211"/>
      <c r="K50" s="211"/>
    </row>
    <row r="51" spans="1:11" ht="31.5">
      <c r="A51" s="173" t="s">
        <v>755</v>
      </c>
      <c r="B51" s="162" t="s">
        <v>685</v>
      </c>
      <c r="C51" s="212"/>
      <c r="D51" s="200">
        <f>D52</f>
        <v>0</v>
      </c>
      <c r="E51" s="200">
        <f>E52</f>
        <v>0</v>
      </c>
      <c r="F51" s="212"/>
      <c r="G51" s="212"/>
      <c r="H51" s="212"/>
      <c r="I51" s="212"/>
      <c r="J51" s="212"/>
      <c r="K51" s="212"/>
    </row>
    <row r="52" spans="1:11" ht="15.75">
      <c r="A52" s="176" t="s">
        <v>756</v>
      </c>
      <c r="B52" s="189" t="s">
        <v>757</v>
      </c>
      <c r="C52" s="211"/>
      <c r="D52" s="186"/>
      <c r="E52" s="211"/>
      <c r="F52" s="211"/>
      <c r="G52" s="211"/>
      <c r="H52" s="211"/>
      <c r="I52" s="211"/>
      <c r="J52" s="211"/>
      <c r="K52" s="211"/>
    </row>
    <row r="53" spans="1:11" ht="15.75">
      <c r="A53" s="207">
        <v>2</v>
      </c>
      <c r="B53" s="157" t="s">
        <v>724</v>
      </c>
      <c r="C53" s="216"/>
      <c r="D53" s="185">
        <f>D54</f>
        <v>0</v>
      </c>
      <c r="E53" s="185">
        <f>E54</f>
        <v>0.01</v>
      </c>
      <c r="F53" s="216"/>
      <c r="G53" s="216"/>
      <c r="H53" s="216"/>
      <c r="I53" s="216"/>
      <c r="J53" s="216"/>
      <c r="K53" s="216"/>
    </row>
    <row r="54" spans="1:11" ht="47.25">
      <c r="A54" s="171" t="s">
        <v>725</v>
      </c>
      <c r="B54" s="157" t="s">
        <v>676</v>
      </c>
      <c r="C54" s="216"/>
      <c r="D54" s="185">
        <f aca="true" t="shared" si="0" ref="D54:E58">D55</f>
        <v>0</v>
      </c>
      <c r="E54" s="185">
        <f t="shared" si="0"/>
        <v>0.01</v>
      </c>
      <c r="F54" s="216"/>
      <c r="G54" s="216"/>
      <c r="H54" s="216"/>
      <c r="I54" s="216"/>
      <c r="J54" s="216"/>
      <c r="K54" s="216"/>
    </row>
    <row r="55" spans="1:11" ht="15.75">
      <c r="A55" s="171" t="s">
        <v>726</v>
      </c>
      <c r="B55" s="158" t="s">
        <v>677</v>
      </c>
      <c r="C55" s="216"/>
      <c r="D55" s="185">
        <f t="shared" si="0"/>
        <v>0</v>
      </c>
      <c r="E55" s="185">
        <f t="shared" si="0"/>
        <v>0.01</v>
      </c>
      <c r="F55" s="216"/>
      <c r="G55" s="216"/>
      <c r="H55" s="216"/>
      <c r="I55" s="216"/>
      <c r="J55" s="216"/>
      <c r="K55" s="216"/>
    </row>
    <row r="56" spans="1:11" ht="15.75">
      <c r="A56" s="171" t="s">
        <v>727</v>
      </c>
      <c r="B56" s="158" t="s">
        <v>678</v>
      </c>
      <c r="C56" s="207"/>
      <c r="D56" s="185">
        <f t="shared" si="0"/>
        <v>0</v>
      </c>
      <c r="E56" s="185">
        <f t="shared" si="0"/>
        <v>0.01</v>
      </c>
      <c r="F56" s="207"/>
      <c r="G56" s="207"/>
      <c r="H56" s="207"/>
      <c r="I56" s="207"/>
      <c r="J56" s="207"/>
      <c r="K56" s="207"/>
    </row>
    <row r="57" spans="1:11" ht="15.75">
      <c r="A57" s="171" t="s">
        <v>728</v>
      </c>
      <c r="B57" s="191" t="s">
        <v>729</v>
      </c>
      <c r="C57" s="216"/>
      <c r="D57" s="185">
        <f t="shared" si="0"/>
        <v>0</v>
      </c>
      <c r="E57" s="185">
        <f t="shared" si="0"/>
        <v>0.01</v>
      </c>
      <c r="F57" s="216"/>
      <c r="G57" s="216"/>
      <c r="H57" s="216"/>
      <c r="I57" s="216"/>
      <c r="J57" s="216"/>
      <c r="K57" s="216"/>
    </row>
    <row r="58" spans="1:11" ht="15.75">
      <c r="A58" s="171" t="s">
        <v>730</v>
      </c>
      <c r="B58" s="188" t="s">
        <v>710</v>
      </c>
      <c r="C58" s="216"/>
      <c r="D58" s="185">
        <f t="shared" si="0"/>
        <v>0</v>
      </c>
      <c r="E58" s="185">
        <f t="shared" si="0"/>
        <v>0.01</v>
      </c>
      <c r="F58" s="216"/>
      <c r="G58" s="216"/>
      <c r="H58" s="216"/>
      <c r="I58" s="216"/>
      <c r="J58" s="216"/>
      <c r="K58" s="216"/>
    </row>
    <row r="59" spans="1:11" ht="31.5">
      <c r="A59" s="217" t="s">
        <v>731</v>
      </c>
      <c r="B59" s="193" t="s">
        <v>685</v>
      </c>
      <c r="C59" s="218"/>
      <c r="D59" s="221">
        <f>SUM(D60:D60)</f>
        <v>0</v>
      </c>
      <c r="E59" s="221">
        <f>SUM(E60:E60)</f>
        <v>0.01</v>
      </c>
      <c r="F59" s="218"/>
      <c r="G59" s="218"/>
      <c r="H59" s="218"/>
      <c r="I59" s="218"/>
      <c r="J59" s="218"/>
      <c r="K59" s="218"/>
    </row>
    <row r="60" spans="1:11" ht="63">
      <c r="A60" s="169" t="s">
        <v>732</v>
      </c>
      <c r="B60" s="194" t="s">
        <v>733</v>
      </c>
      <c r="C60" s="214"/>
      <c r="D60" s="163"/>
      <c r="E60" s="214">
        <v>0.01</v>
      </c>
      <c r="F60" s="214"/>
      <c r="G60" s="214"/>
      <c r="H60" s="214"/>
      <c r="I60" s="214"/>
      <c r="J60" s="214"/>
      <c r="K60" s="214"/>
    </row>
    <row r="61" spans="1:46" s="24" customFormat="1" ht="15.75" customHeight="1">
      <c r="A61" s="337" t="s">
        <v>807</v>
      </c>
      <c r="B61" s="337"/>
      <c r="C61" s="337"/>
      <c r="D61" s="311"/>
      <c r="E61" s="311"/>
      <c r="F61" s="311"/>
      <c r="G61" s="306"/>
      <c r="H61" s="306"/>
      <c r="I61" s="306"/>
      <c r="J61" s="30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row>
    <row r="62" spans="1:46" s="24" customFormat="1" ht="56.25" customHeight="1">
      <c r="A62" s="338"/>
      <c r="B62" s="338"/>
      <c r="C62" s="338"/>
      <c r="D62" s="306"/>
      <c r="E62" s="306"/>
      <c r="F62" s="306"/>
      <c r="G62" s="317" t="s">
        <v>808</v>
      </c>
      <c r="H62" s="307"/>
      <c r="I62" s="307"/>
      <c r="J62" s="307"/>
      <c r="K62" s="316" t="s">
        <v>823</v>
      </c>
      <c r="L62" s="316"/>
      <c r="M62" s="316"/>
      <c r="N62" s="316"/>
      <c r="O62" s="316"/>
      <c r="P62" s="316"/>
      <c r="Q62" s="316"/>
      <c r="R62" s="316"/>
      <c r="S62" s="316"/>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row>
  </sheetData>
  <sheetProtection/>
  <mergeCells count="15">
    <mergeCell ref="A13:K13"/>
    <mergeCell ref="A4:K4"/>
    <mergeCell ref="A6:K6"/>
    <mergeCell ref="A7:K7"/>
    <mergeCell ref="A9:K9"/>
    <mergeCell ref="A11:K11"/>
    <mergeCell ref="A61:C62"/>
    <mergeCell ref="A15:A18"/>
    <mergeCell ref="B15:B18"/>
    <mergeCell ref="C15:C18"/>
    <mergeCell ref="K15:K18"/>
    <mergeCell ref="D17:F17"/>
    <mergeCell ref="G17:I17"/>
    <mergeCell ref="D15:F16"/>
    <mergeCell ref="A12:K12"/>
  </mergeCells>
  <printOptions/>
  <pageMargins left="0.984251968503937" right="0.3937007874015748" top="0.5905511811023622" bottom="0.5905511811023622" header="0.31496062992125984" footer="0.31496062992125984"/>
  <pageSetup fitToHeight="0" fitToWidth="1" horizontalDpi="600" verticalDpi="600" orientation="portrait"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Kudryashov_YM</dc:creator>
  <cp:keywords/>
  <dc:description/>
  <cp:lastModifiedBy>Константин Алексеевич Поздеев</cp:lastModifiedBy>
  <cp:lastPrinted>2017-04-16T14:13:14Z</cp:lastPrinted>
  <dcterms:created xsi:type="dcterms:W3CDTF">2009-07-27T10:10:26Z</dcterms:created>
  <dcterms:modified xsi:type="dcterms:W3CDTF">2017-04-16T14:13:19Z</dcterms:modified>
  <cp:category/>
  <cp:version/>
  <cp:contentType/>
  <cp:contentStatus/>
</cp:coreProperties>
</file>