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tabRatio="785" activeTab="0"/>
  </bookViews>
  <sheets>
    <sheet name="Мурманск" sheetId="1" r:id="rId1"/>
    <sheet name="Мурманск МО РФ" sheetId="2" r:id="rId2"/>
    <sheet name="Кола" sheetId="3" r:id="rId3"/>
    <sheet name="Мурмаши" sheetId="4" r:id="rId4"/>
    <sheet name="Молочный" sheetId="5" r:id="rId5"/>
    <sheet name="Верхнетуломский" sheetId="6" r:id="rId6"/>
    <sheet name="Шонгуй" sheetId="7" r:id="rId7"/>
    <sheet name="Кильдинстрой" sheetId="8" r:id="rId8"/>
    <sheet name="Ловозеро" sheetId="9" r:id="rId9"/>
    <sheet name="Ревда" sheetId="10" r:id="rId10"/>
    <sheet name="Высокий" sheetId="11" r:id="rId11"/>
    <sheet name="Гаджиево" sheetId="12" r:id="rId12"/>
    <sheet name="Североморск" sheetId="13" r:id="rId13"/>
    <sheet name="Североморск МО РФ" sheetId="14" r:id="rId14"/>
    <sheet name="Никель" sheetId="15" r:id="rId15"/>
    <sheet name="Полярный" sheetId="16" r:id="rId16"/>
    <sheet name="Снежногорск" sheetId="17" r:id="rId17"/>
    <sheet name="Кандалакша" sheetId="18" r:id="rId18"/>
    <sheet name="Зеленоборский" sheetId="19" r:id="rId19"/>
    <sheet name="Нива-3" sheetId="20" r:id="rId20"/>
    <sheet name="Белое Море" sheetId="21" r:id="rId21"/>
    <sheet name="Териберка" sheetId="22" r:id="rId22"/>
    <sheet name="Териберка угольная" sheetId="23" r:id="rId23"/>
    <sheet name="Енский" sheetId="24" r:id="rId24"/>
    <sheet name="Росляково" sheetId="25" r:id="rId25"/>
    <sheet name="Лопарская" sheetId="26" r:id="rId26"/>
    <sheet name="Ура-Губа" sheetId="27" r:id="rId27"/>
    <sheet name="Лейпи" sheetId="28" r:id="rId28"/>
    <sheet name="Кола Привокзальная, 9" sheetId="29" r:id="rId29"/>
    <sheet name="Видяево" sheetId="30" r:id="rId30"/>
    <sheet name="Мурманск (передача)" sheetId="31" r:id="rId31"/>
  </sheets>
  <externalReferences>
    <externalReference r:id="rId34"/>
    <externalReference r:id="rId35"/>
    <externalReference r:id="rId36"/>
    <externalReference r:id="rId37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 localSheetId="29">P1_SCOPE_16_PRT,P2_SCOPE_16_PRT</definedName>
    <definedName name="SCOPE_16_PRT" localSheetId="28">P1_SCOPE_16_PRT,P2_SCOPE_16_PRT</definedName>
    <definedName name="SCOPE_16_PRT" localSheetId="27">P1_SCOPE_16_PRT,P2_SCOPE_16_PRT</definedName>
    <definedName name="SCOPE_16_PRT" localSheetId="30">P1_SCOPE_16_PRT,P2_SCOPE_16_PRT</definedName>
    <definedName name="SCOPE_16_PRT" localSheetId="1">P1_SCOPE_16_PRT,P2_SCOPE_16_PRT</definedName>
    <definedName name="SCOPE_16_PRT" localSheetId="19">P1_SCOPE_16_PRT,P2_SCOPE_16_PRT</definedName>
    <definedName name="SCOPE_16_PRT" localSheetId="13">P1_SCOPE_16_PRT,P2_SCOPE_16_PRT</definedName>
    <definedName name="SCOPE_16_PRT">P1_SCOPE_16_PRT,P2_SCOPE_16_PRT</definedName>
    <definedName name="SCOPE_PER_PRT" localSheetId="29">P5_SCOPE_PER_PRT,P6_SCOPE_PER_PRT,P7_SCOPE_PER_PRT,P8_SCOPE_PER_PRT</definedName>
    <definedName name="SCOPE_PER_PRT" localSheetId="28">P5_SCOPE_PER_PRT,P6_SCOPE_PER_PRT,P7_SCOPE_PER_PRT,P8_SCOPE_PER_PRT</definedName>
    <definedName name="SCOPE_PER_PRT" localSheetId="27">P5_SCOPE_PER_PRT,P6_SCOPE_PER_PRT,P7_SCOPE_PER_PRT,P8_SCOPE_PER_PRT</definedName>
    <definedName name="SCOPE_PER_PRT" localSheetId="30">P5_SCOPE_PER_PRT,P6_SCOPE_PER_PRT,P7_SCOPE_PER_PRT,P8_SCOPE_PER_PRT</definedName>
    <definedName name="SCOPE_PER_PRT" localSheetId="1">P5_SCOPE_PER_PRT,P6_SCOPE_PER_PRT,P7_SCOPE_PER_PRT,P8_SCOPE_PER_PRT</definedName>
    <definedName name="SCOPE_PER_PRT" localSheetId="19">P5_SCOPE_PER_PRT,P6_SCOPE_PER_PRT,P7_SCOPE_PER_PRT,P8_SCOPE_PER_PRT</definedName>
    <definedName name="SCOPE_PER_PRT" localSheetId="13">P5_SCOPE_PER_PRT,P6_SCOPE_PER_PRT,P7_SCOPE_PER_PRT,P8_SCOPE_PER_PRT</definedName>
    <definedName name="SCOPE_PER_PRT">P5_SCOPE_PER_PRT,P6_SCOPE_PER_PRT,P7_SCOPE_PER_PRT,P8_SCOPE_PER_PRT</definedName>
    <definedName name="SCOPE_SV_PRT" localSheetId="29">P1_SCOPE_SV_PRT,P2_SCOPE_SV_PRT,P3_SCOPE_SV_PRT</definedName>
    <definedName name="SCOPE_SV_PRT" localSheetId="28">P1_SCOPE_SV_PRT,P2_SCOPE_SV_PRT,P3_SCOPE_SV_PRT</definedName>
    <definedName name="SCOPE_SV_PRT" localSheetId="27">P1_SCOPE_SV_PRT,P2_SCOPE_SV_PRT,P3_SCOPE_SV_PRT</definedName>
    <definedName name="SCOPE_SV_PRT" localSheetId="30">P1_SCOPE_SV_PRT,P2_SCOPE_SV_PRT,P3_SCOPE_SV_PRT</definedName>
    <definedName name="SCOPE_SV_PRT" localSheetId="1">P1_SCOPE_SV_PRT,P2_SCOPE_SV_PRT,P3_SCOPE_SV_PRT</definedName>
    <definedName name="SCOPE_SV_PRT" localSheetId="19">P1_SCOPE_SV_PRT,P2_SCOPE_SV_PRT,P3_SCOPE_SV_PRT</definedName>
    <definedName name="SCOPE_SV_PRT" localSheetId="13">P1_SCOPE_SV_PRT,P2_SCOPE_SV_PRT,P3_SCOPE_SV_PRT</definedName>
    <definedName name="SCOPE_SV_PRT">P1_SCOPE_SV_PRT,P2_SCOPE_SV_PRT,P3_SCOPE_SV_PRT</definedName>
    <definedName name="T2_DiapProt" localSheetId="29">P1_T2_DiapProt,P2_T2_DiapProt</definedName>
    <definedName name="T2_DiapProt" localSheetId="28">P1_T2_DiapProt,P2_T2_DiapProt</definedName>
    <definedName name="T2_DiapProt" localSheetId="27">P1_T2_DiapProt,P2_T2_DiapProt</definedName>
    <definedName name="T2_DiapProt" localSheetId="30">P1_T2_DiapProt,P2_T2_DiapProt</definedName>
    <definedName name="T2_DiapProt" localSheetId="1">P1_T2_DiapProt,P2_T2_DiapProt</definedName>
    <definedName name="T2_DiapProt" localSheetId="19">P1_T2_DiapProt,P2_T2_DiapProt</definedName>
    <definedName name="T2_DiapProt" localSheetId="13">P1_T2_DiapProt,P2_T2_DiapProt</definedName>
    <definedName name="T2_DiapProt">P1_T2_DiapProt,P2_T2_DiapProt</definedName>
    <definedName name="T6_Protect" localSheetId="29">P1_T6_Protect,P2_T6_Protect</definedName>
    <definedName name="T6_Protect" localSheetId="28">P1_T6_Protect,P2_T6_Protect</definedName>
    <definedName name="T6_Protect" localSheetId="27">P1_T6_Protect,P2_T6_Protect</definedName>
    <definedName name="T6_Protect" localSheetId="30">P1_T6_Protect,P2_T6_Protect</definedName>
    <definedName name="T6_Protect" localSheetId="1">P1_T6_Protect,P2_T6_Protect</definedName>
    <definedName name="T6_Protect" localSheetId="19">P1_T6_Protect,P2_T6_Protect</definedName>
    <definedName name="T6_Protect" localSheetId="13">P1_T6_Protect,P2_T6_Protect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Z_7D9560E5_5CC2_48CC_B5E4_2955A4EB79C6_.wvu.Rows" localSheetId="20" hidden="1">'Белое Море'!#REF!</definedName>
    <definedName name="Z_7D9560E5_5CC2_48CC_B5E4_2955A4EB79C6_.wvu.Rows" localSheetId="5" hidden="1">'Верхнетуломский'!#REF!</definedName>
    <definedName name="Z_7D9560E5_5CC2_48CC_B5E4_2955A4EB79C6_.wvu.Rows" localSheetId="29" hidden="1">'Видяево'!$24:$25</definedName>
    <definedName name="Z_7D9560E5_5CC2_48CC_B5E4_2955A4EB79C6_.wvu.Rows" localSheetId="10" hidden="1">'Высокий'!#REF!</definedName>
    <definedName name="Z_7D9560E5_5CC2_48CC_B5E4_2955A4EB79C6_.wvu.Rows" localSheetId="11" hidden="1">'Гаджиево'!#REF!</definedName>
    <definedName name="Z_7D9560E5_5CC2_48CC_B5E4_2955A4EB79C6_.wvu.Rows" localSheetId="23" hidden="1">'Енский'!#REF!</definedName>
    <definedName name="Z_7D9560E5_5CC2_48CC_B5E4_2955A4EB79C6_.wvu.Rows" localSheetId="18" hidden="1">'Зеленоборский'!#REF!</definedName>
    <definedName name="Z_7D9560E5_5CC2_48CC_B5E4_2955A4EB79C6_.wvu.Rows" localSheetId="17" hidden="1">'Кандалакша'!$22:$23</definedName>
    <definedName name="Z_7D9560E5_5CC2_48CC_B5E4_2955A4EB79C6_.wvu.Rows" localSheetId="7" hidden="1">'Кильдинстрой'!#REF!</definedName>
    <definedName name="Z_7D9560E5_5CC2_48CC_B5E4_2955A4EB79C6_.wvu.Rows" localSheetId="2" hidden="1">'Кола'!#REF!</definedName>
    <definedName name="Z_7D9560E5_5CC2_48CC_B5E4_2955A4EB79C6_.wvu.Rows" localSheetId="28" hidden="1">'Кола Привокзальная, 9'!#REF!</definedName>
    <definedName name="Z_7D9560E5_5CC2_48CC_B5E4_2955A4EB79C6_.wvu.Rows" localSheetId="27" hidden="1">'Лейпи'!#REF!</definedName>
    <definedName name="Z_7D9560E5_5CC2_48CC_B5E4_2955A4EB79C6_.wvu.Rows" localSheetId="8" hidden="1">'Ловозеро'!#REF!</definedName>
    <definedName name="Z_7D9560E5_5CC2_48CC_B5E4_2955A4EB79C6_.wvu.Rows" localSheetId="25" hidden="1">'Лопарская'!#REF!</definedName>
    <definedName name="Z_7D9560E5_5CC2_48CC_B5E4_2955A4EB79C6_.wvu.Rows" localSheetId="4" hidden="1">'Молочный'!#REF!</definedName>
    <definedName name="Z_7D9560E5_5CC2_48CC_B5E4_2955A4EB79C6_.wvu.Rows" localSheetId="0" hidden="1">'Мурманск'!#REF!</definedName>
    <definedName name="Z_7D9560E5_5CC2_48CC_B5E4_2955A4EB79C6_.wvu.Rows" localSheetId="30" hidden="1">'Мурманск (передача)'!#REF!</definedName>
    <definedName name="Z_7D9560E5_5CC2_48CC_B5E4_2955A4EB79C6_.wvu.Rows" localSheetId="1" hidden="1">'Мурманск МО РФ'!#REF!</definedName>
    <definedName name="Z_7D9560E5_5CC2_48CC_B5E4_2955A4EB79C6_.wvu.Rows" localSheetId="3" hidden="1">'Мурмаши'!#REF!</definedName>
    <definedName name="Z_7D9560E5_5CC2_48CC_B5E4_2955A4EB79C6_.wvu.Rows" localSheetId="19" hidden="1">'Нива-3'!$24:$25</definedName>
    <definedName name="Z_7D9560E5_5CC2_48CC_B5E4_2955A4EB79C6_.wvu.Rows" localSheetId="14" hidden="1">'Никель'!$24:$25</definedName>
    <definedName name="Z_7D9560E5_5CC2_48CC_B5E4_2955A4EB79C6_.wvu.Rows" localSheetId="15" hidden="1">'Полярный'!#REF!</definedName>
    <definedName name="Z_7D9560E5_5CC2_48CC_B5E4_2955A4EB79C6_.wvu.Rows" localSheetId="9" hidden="1">'Ревда'!$22:$23</definedName>
    <definedName name="Z_7D9560E5_5CC2_48CC_B5E4_2955A4EB79C6_.wvu.Rows" localSheetId="24" hidden="1">'Росляково'!#REF!</definedName>
    <definedName name="Z_7D9560E5_5CC2_48CC_B5E4_2955A4EB79C6_.wvu.Rows" localSheetId="12" hidden="1">'Североморск'!$22:$23</definedName>
    <definedName name="Z_7D9560E5_5CC2_48CC_B5E4_2955A4EB79C6_.wvu.Rows" localSheetId="13" hidden="1">'Североморск МО РФ'!#REF!</definedName>
    <definedName name="Z_7D9560E5_5CC2_48CC_B5E4_2955A4EB79C6_.wvu.Rows" localSheetId="16" hidden="1">'Снежногорск'!#REF!</definedName>
    <definedName name="Z_7D9560E5_5CC2_48CC_B5E4_2955A4EB79C6_.wvu.Rows" localSheetId="21" hidden="1">'Териберка'!#REF!</definedName>
    <definedName name="Z_7D9560E5_5CC2_48CC_B5E4_2955A4EB79C6_.wvu.Rows" localSheetId="22" hidden="1">'Териберка угольная'!#REF!</definedName>
    <definedName name="Z_7D9560E5_5CC2_48CC_B5E4_2955A4EB79C6_.wvu.Rows" localSheetId="26" hidden="1">'Ура-Губа'!#REF!</definedName>
    <definedName name="Z_7D9560E5_5CC2_48CC_B5E4_2955A4EB79C6_.wvu.Rows" localSheetId="6" hidden="1">'Шонгуй'!#REF!</definedName>
    <definedName name="Z_E88C8933_2E17_419C_99F2_094A46DB5D26_.wvu.Rows" localSheetId="20" hidden="1">'Белое Море'!#REF!</definedName>
    <definedName name="Z_E88C8933_2E17_419C_99F2_094A46DB5D26_.wvu.Rows" localSheetId="5" hidden="1">'Верхнетуломский'!#REF!</definedName>
    <definedName name="Z_E88C8933_2E17_419C_99F2_094A46DB5D26_.wvu.Rows" localSheetId="29" hidden="1">'Видяево'!$24:$25</definedName>
    <definedName name="Z_E88C8933_2E17_419C_99F2_094A46DB5D26_.wvu.Rows" localSheetId="10" hidden="1">'Высокий'!#REF!</definedName>
    <definedName name="Z_E88C8933_2E17_419C_99F2_094A46DB5D26_.wvu.Rows" localSheetId="11" hidden="1">'Гаджиево'!#REF!</definedName>
    <definedName name="Z_E88C8933_2E17_419C_99F2_094A46DB5D26_.wvu.Rows" localSheetId="23" hidden="1">'Енский'!#REF!</definedName>
    <definedName name="Z_E88C8933_2E17_419C_99F2_094A46DB5D26_.wvu.Rows" localSheetId="18" hidden="1">'Зеленоборский'!#REF!</definedName>
    <definedName name="Z_E88C8933_2E17_419C_99F2_094A46DB5D26_.wvu.Rows" localSheetId="17" hidden="1">'Кандалакша'!$22:$23</definedName>
    <definedName name="Z_E88C8933_2E17_419C_99F2_094A46DB5D26_.wvu.Rows" localSheetId="7" hidden="1">'Кильдинстрой'!#REF!</definedName>
    <definedName name="Z_E88C8933_2E17_419C_99F2_094A46DB5D26_.wvu.Rows" localSheetId="2" hidden="1">'Кола'!#REF!</definedName>
    <definedName name="Z_E88C8933_2E17_419C_99F2_094A46DB5D26_.wvu.Rows" localSheetId="28" hidden="1">'Кола Привокзальная, 9'!#REF!</definedName>
    <definedName name="Z_E88C8933_2E17_419C_99F2_094A46DB5D26_.wvu.Rows" localSheetId="27" hidden="1">'Лейпи'!#REF!</definedName>
    <definedName name="Z_E88C8933_2E17_419C_99F2_094A46DB5D26_.wvu.Rows" localSheetId="8" hidden="1">'Ловозеро'!#REF!</definedName>
    <definedName name="Z_E88C8933_2E17_419C_99F2_094A46DB5D26_.wvu.Rows" localSheetId="25" hidden="1">'Лопарская'!#REF!</definedName>
    <definedName name="Z_E88C8933_2E17_419C_99F2_094A46DB5D26_.wvu.Rows" localSheetId="4" hidden="1">'Молочный'!#REF!</definedName>
    <definedName name="Z_E88C8933_2E17_419C_99F2_094A46DB5D26_.wvu.Rows" localSheetId="0" hidden="1">'Мурманск'!#REF!</definedName>
    <definedName name="Z_E88C8933_2E17_419C_99F2_094A46DB5D26_.wvu.Rows" localSheetId="30" hidden="1">'Мурманск (передача)'!#REF!</definedName>
    <definedName name="Z_E88C8933_2E17_419C_99F2_094A46DB5D26_.wvu.Rows" localSheetId="1" hidden="1">'Мурманск МО РФ'!#REF!</definedName>
    <definedName name="Z_E88C8933_2E17_419C_99F2_094A46DB5D26_.wvu.Rows" localSheetId="3" hidden="1">'Мурмаши'!#REF!</definedName>
    <definedName name="Z_E88C8933_2E17_419C_99F2_094A46DB5D26_.wvu.Rows" localSheetId="19" hidden="1">'Нива-3'!$24:$25</definedName>
    <definedName name="Z_E88C8933_2E17_419C_99F2_094A46DB5D26_.wvu.Rows" localSheetId="14" hidden="1">'Никель'!$24:$25</definedName>
    <definedName name="Z_E88C8933_2E17_419C_99F2_094A46DB5D26_.wvu.Rows" localSheetId="15" hidden="1">'Полярный'!#REF!</definedName>
    <definedName name="Z_E88C8933_2E17_419C_99F2_094A46DB5D26_.wvu.Rows" localSheetId="9" hidden="1">'Ревда'!$22:$23</definedName>
    <definedName name="Z_E88C8933_2E17_419C_99F2_094A46DB5D26_.wvu.Rows" localSheetId="24" hidden="1">'Росляково'!#REF!</definedName>
    <definedName name="Z_E88C8933_2E17_419C_99F2_094A46DB5D26_.wvu.Rows" localSheetId="12" hidden="1">'Североморск'!$22:$23</definedName>
    <definedName name="Z_E88C8933_2E17_419C_99F2_094A46DB5D26_.wvu.Rows" localSheetId="13" hidden="1">'Североморск МО РФ'!#REF!</definedName>
    <definedName name="Z_E88C8933_2E17_419C_99F2_094A46DB5D26_.wvu.Rows" localSheetId="16" hidden="1">'Снежногорск'!#REF!</definedName>
    <definedName name="Z_E88C8933_2E17_419C_99F2_094A46DB5D26_.wvu.Rows" localSheetId="21" hidden="1">'Териберка'!#REF!</definedName>
    <definedName name="Z_E88C8933_2E17_419C_99F2_094A46DB5D26_.wvu.Rows" localSheetId="22" hidden="1">'Териберка угольная'!#REF!</definedName>
    <definedName name="Z_E88C8933_2E17_419C_99F2_094A46DB5D26_.wvu.Rows" localSheetId="26" hidden="1">'Ура-Губа'!#REF!</definedName>
    <definedName name="Z_E88C8933_2E17_419C_99F2_094A46DB5D26_.wvu.Rows" localSheetId="6" hidden="1">'Шонгуй'!#REF!</definedName>
    <definedName name="ауыце">P1_T6_Protect,P2_T6_Protect</definedName>
    <definedName name="ддл" localSheetId="29">P5_SCOPE_PER_PRT,P6_SCOPE_PER_PRT,P7_SCOPE_PER_PRT,P8_SCOPE_PER_PRT</definedName>
    <definedName name="ддл" localSheetId="28">P5_SCOPE_PER_PRT,P6_SCOPE_PER_PRT,P7_SCOPE_PER_PRT,P8_SCOPE_PER_PRT</definedName>
    <definedName name="ддл" localSheetId="27">P5_SCOPE_PER_PRT,P6_SCOPE_PER_PRT,P7_SCOPE_PER_PRT,P8_SCOPE_PER_PRT</definedName>
    <definedName name="ддл" localSheetId="30">P5_SCOPE_PER_PRT,P6_SCOPE_PER_PRT,P7_SCOPE_PER_PRT,P8_SCOPE_PER_PRT</definedName>
    <definedName name="ддл" localSheetId="1">P5_SCOPE_PER_PRT,P6_SCOPE_PER_PRT,P7_SCOPE_PER_PRT,P8_SCOPE_PER_PRT</definedName>
    <definedName name="ддл" localSheetId="19">P5_SCOPE_PER_PRT,P6_SCOPE_PER_PRT,P7_SCOPE_PER_PRT,P8_SCOPE_PER_PRT</definedName>
    <definedName name="ддл" localSheetId="13">P5_SCOPE_PER_PRT,P6_SCOPE_PER_PRT,P7_SCOPE_PER_PRT,P8_SCOPE_PER_PRT</definedName>
    <definedName name="ддл">P5_SCOPE_PER_PRT,P6_SCOPE_PER_PRT,P7_SCOPE_PER_PRT,P8_SCOPE_PER_PRT</definedName>
    <definedName name="квпа">P1_T2_DiapProt,P2_T2_DiapProt</definedName>
    <definedName name="_xlnm.Print_Area" localSheetId="20">'Белое Море'!$A$1:$F$20</definedName>
    <definedName name="_xlnm.Print_Area" localSheetId="5">'Верхнетуломский'!$A$1:$F$20</definedName>
    <definedName name="_xlnm.Print_Area" localSheetId="29">'Видяево'!$A$1:$B$20</definedName>
    <definedName name="_xlnm.Print_Area" localSheetId="10">'Высокий'!$A$1:$F$20</definedName>
    <definedName name="_xlnm.Print_Area" localSheetId="11">'Гаджиево'!$A$1:$F$20</definedName>
    <definedName name="_xlnm.Print_Area" localSheetId="23">'Енский'!$A$1:$F$20</definedName>
    <definedName name="_xlnm.Print_Area" localSheetId="18">'Зеленоборский'!$A$1:$F$20</definedName>
    <definedName name="_xlnm.Print_Area" localSheetId="17">'Кандалакша'!$A$1:$K$20</definedName>
    <definedName name="_xlnm.Print_Area" localSheetId="7">'Кильдинстрой'!$A$1:$F$20</definedName>
    <definedName name="_xlnm.Print_Area" localSheetId="2">'Кола'!$A$1:$F$20</definedName>
    <definedName name="_xlnm.Print_Area" localSheetId="28">'Кола Привокзальная, 9'!$A$1:$F$20</definedName>
    <definedName name="_xlnm.Print_Area" localSheetId="27">'Лейпи'!$A$1:$F$20</definedName>
    <definedName name="_xlnm.Print_Area" localSheetId="8">'Ловозеро'!$A$1:$F$20</definedName>
    <definedName name="_xlnm.Print_Area" localSheetId="25">'Лопарская'!$A$1:$K$21</definedName>
    <definedName name="_xlnm.Print_Area" localSheetId="4">'Молочный'!$A$1:$F$20</definedName>
    <definedName name="_xlnm.Print_Area" localSheetId="0">'Мурманск'!$A$1:$K$20</definedName>
    <definedName name="_xlnm.Print_Area" localSheetId="30">'Мурманск (передача)'!$A$1:$F$20</definedName>
    <definedName name="_xlnm.Print_Area" localSheetId="1">'Мурманск МО РФ'!$A$1:$F$20</definedName>
    <definedName name="_xlnm.Print_Area" localSheetId="3">'Мурмаши'!$A$1:$F$20</definedName>
    <definedName name="_xlnm.Print_Area" localSheetId="19">'Нива-3'!$A$1:$P$20</definedName>
    <definedName name="_xlnm.Print_Area" localSheetId="14">'Никель'!$A$1:$K$20</definedName>
    <definedName name="_xlnm.Print_Area" localSheetId="15">'Полярный'!$A$1:$F$20</definedName>
    <definedName name="_xlnm.Print_Area" localSheetId="9">'Ревда'!$A$1:$K$20</definedName>
    <definedName name="_xlnm.Print_Area" localSheetId="24">'Росляково'!$A$1:$F$20</definedName>
    <definedName name="_xlnm.Print_Area" localSheetId="12">'Североморск'!$A$1:$K$20</definedName>
    <definedName name="_xlnm.Print_Area" localSheetId="13">'Североморск МО РФ'!$A$1:$F$20</definedName>
    <definedName name="_xlnm.Print_Area" localSheetId="16">'Снежногорск'!$A$1:$F$20</definedName>
    <definedName name="_xlnm.Print_Area" localSheetId="21">'Териберка'!$A$1:$F$20</definedName>
    <definedName name="_xlnm.Print_Area" localSheetId="22">'Териберка угольная'!$A$1:$F$20</definedName>
    <definedName name="_xlnm.Print_Area" localSheetId="26">'Ура-Губа'!$A$1:$F$20</definedName>
    <definedName name="_xlnm.Print_Area" localSheetId="6">'Шонгуй'!$A$1:$F$20</definedName>
    <definedName name="оот" localSheetId="29">P1_T6_Protect,P2_T6_Protect</definedName>
    <definedName name="оот" localSheetId="28">P1_T6_Protect,P2_T6_Protect</definedName>
    <definedName name="оот" localSheetId="27">P1_T6_Protect,P2_T6_Protect</definedName>
    <definedName name="оот" localSheetId="30">P1_T6_Protect,P2_T6_Protect</definedName>
    <definedName name="оот" localSheetId="1">P1_T6_Protect,P2_T6_Protect</definedName>
    <definedName name="оот" localSheetId="19">P1_T6_Protect,P2_T6_Protect</definedName>
    <definedName name="оот" localSheetId="13">P1_T6_Protect,P2_T6_Protect</definedName>
    <definedName name="оот">P1_T6_Protect,P2_T6_Protect</definedName>
    <definedName name="ппр" localSheetId="29">P1_SCOPE_SV_PRT,P2_SCOPE_SV_PRT,P3_SCOPE_SV_PRT</definedName>
    <definedName name="ппр" localSheetId="28">P1_SCOPE_SV_PRT,P2_SCOPE_SV_PRT,P3_SCOPE_SV_PRT</definedName>
    <definedName name="ппр" localSheetId="27">P1_SCOPE_SV_PRT,P2_SCOPE_SV_PRT,P3_SCOPE_SV_PRT</definedName>
    <definedName name="ппр" localSheetId="30">P1_SCOPE_SV_PRT,P2_SCOPE_SV_PRT,P3_SCOPE_SV_PRT</definedName>
    <definedName name="ппр" localSheetId="1">P1_SCOPE_SV_PRT,P2_SCOPE_SV_PRT,P3_SCOPE_SV_PRT</definedName>
    <definedName name="ппр" localSheetId="19">P1_SCOPE_SV_PRT,P2_SCOPE_SV_PRT,P3_SCOPE_SV_PRT</definedName>
    <definedName name="ппр" localSheetId="13">P1_SCOPE_SV_PRT,P2_SCOPE_SV_PRT,P3_SCOPE_SV_PRT</definedName>
    <definedName name="ппр">P1_SCOPE_SV_PRT,P2_SCOPE_SV_PRT,P3_SCOPE_SV_PRT</definedName>
    <definedName name="тстс" localSheetId="29">P1_T2_DiapProt,P2_T2_DiapProt</definedName>
    <definedName name="тстс" localSheetId="28">P1_T2_DiapProt,P2_T2_DiapProt</definedName>
    <definedName name="тстс" localSheetId="27">P1_T2_DiapProt,P2_T2_DiapProt</definedName>
    <definedName name="тстс" localSheetId="30">P1_T2_DiapProt,P2_T2_DiapProt</definedName>
    <definedName name="тстс" localSheetId="1">P1_T2_DiapProt,P2_T2_DiapProt</definedName>
    <definedName name="тстс" localSheetId="19">P1_T2_DiapProt,P2_T2_DiapProt</definedName>
    <definedName name="тстс" localSheetId="13">P1_T2_DiapProt,P2_T2_DiapProt</definedName>
    <definedName name="тстс">P1_T2_DiapProt,P2_T2_DiapProt</definedName>
    <definedName name="ттт" localSheetId="29">P1_T6_Protect,P2_T6_Protect</definedName>
    <definedName name="ттт" localSheetId="28">P1_T6_Protect,P2_T6_Protect</definedName>
    <definedName name="ттт" localSheetId="27">P1_T6_Protect,P2_T6_Protect</definedName>
    <definedName name="ттт" localSheetId="30">P1_T6_Protect,P2_T6_Protect</definedName>
    <definedName name="ттт" localSheetId="1">P1_T6_Protect,P2_T6_Protect</definedName>
    <definedName name="ттт" localSheetId="19">P1_T6_Protect,P2_T6_Protect</definedName>
    <definedName name="ттт" localSheetId="13">P1_T6_Protect,P2_T6_Protect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<sst xmlns="http://schemas.openxmlformats.org/spreadsheetml/2006/main" count="813" uniqueCount="65">
  <si>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</si>
  <si>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</si>
  <si>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</si>
  <si>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</si>
  <si>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 тыс. руб.</t>
  </si>
  <si>
    <t>Годовой объем полезного отпуска тепловой энергии, тыс.Гкал</t>
  </si>
  <si>
    <t>Тариф на тепловую энергию в горячей воде</t>
  </si>
  <si>
    <t>Тариф на тепловую энергию в паре</t>
  </si>
  <si>
    <t>Тариф на тепловую энергию в горячей воде с коллекторов</t>
  </si>
  <si>
    <t>Тариф на производство и передачу тепловой энергии</t>
  </si>
  <si>
    <t>Показатели энергосбережения и энергетической эффективности</t>
  </si>
  <si>
    <t>Тариф на тепловую энергию в горячей воде (потребители, присоединенные к тепловым сетям АО "МЭС")</t>
  </si>
  <si>
    <t>Тариф на тепловую энергию в горячей воде  (потребители, присоединенные к тепловым сетям МУП "Водоканал-Ревда")</t>
  </si>
  <si>
    <t xml:space="preserve">Метод индексации установленных тарифов </t>
  </si>
  <si>
    <t>Метод индексации установленных тарифов</t>
  </si>
  <si>
    <t>к постановлению Правительства РФ от  05.07.2013г. № 570</t>
  </si>
  <si>
    <t>ФАС России от 14.07.2017г. № 930/17</t>
  </si>
  <si>
    <t>Форма 15 (приложение ) к приказу</t>
  </si>
  <si>
    <t>п. 27 Информация о предложении АО "МЭС" об установлении цен (тарифов) в сфере теплоснабжения на очередной период регулирования (2019-2023 гг.)</t>
  </si>
  <si>
    <t>01.01.2019 - 31.12.2019</t>
  </si>
  <si>
    <t>01.01.2020 - 31.12.2020</t>
  </si>
  <si>
    <t>01.01.2021 - 31.12.2021</t>
  </si>
  <si>
    <t>01.01.2022 - 31.12.2022</t>
  </si>
  <si>
    <t>01.01.2023 - 31.12.2023</t>
  </si>
  <si>
    <t>удельный расход топлива на производство единицы тепловой энергии, отпускаемой с коллекторов источников тепловой энергии, кгут/Гкал</t>
  </si>
  <si>
    <t>Индекс эффективности операционных расходов</t>
  </si>
  <si>
    <t>-</t>
  </si>
  <si>
    <t>Базовый уровень операционных расходов (2019г.), тыс.руб.</t>
  </si>
  <si>
    <t>пгт.Мурмаши Кольского района</t>
  </si>
  <si>
    <t>пгт.Молочный Кольского района</t>
  </si>
  <si>
    <t>пгт.Верхнетуломский Кольского района</t>
  </si>
  <si>
    <t>нп.Шонгуй Кольского района</t>
  </si>
  <si>
    <t>пгт.Кильдинстрой Кольского района</t>
  </si>
  <si>
    <t>с.Ловозеро Ловозерского района</t>
  </si>
  <si>
    <t>пгт.Ревда Ловозерского района</t>
  </si>
  <si>
    <t>Город Мурманск (кроме нп.Росляково и потребителей, присоединенных к сетям ФГБУ «ЦЖКУ» МО РФ)</t>
  </si>
  <si>
    <t>Город Мурманск (потребители, присоединенные к сетям ФГБУ «ЦЖКУ» МО РФ)</t>
  </si>
  <si>
    <t>г.Кола Кольского района</t>
  </si>
  <si>
    <t>Город Оленегорск (нп.Высокий)</t>
  </si>
  <si>
    <t>ЗАТО Александровск г.Гаджиево</t>
  </si>
  <si>
    <t>ЗАТО Александровск г.Полярный</t>
  </si>
  <si>
    <t>ЗАТО Александровск г.Снежногорск, нп.Оленья Губа</t>
  </si>
  <si>
    <t>ЗАТО город Североморск (кроме потребителей, присоединенных к сетям ФГБУ «ЦЖКУ» МО РФ)</t>
  </si>
  <si>
    <t>ЗАТО город Североморск (потребители, присоединенные к сетям ФГБУ «ЦЖКУ» МО РФ)</t>
  </si>
  <si>
    <t>пгт.Никель Печенгского района</t>
  </si>
  <si>
    <t>мкрн.Нива-3 (г.Кандалакша) Кандалакшского района</t>
  </si>
  <si>
    <t>Тариф на тепловую энергию в паре с коллекторов</t>
  </si>
  <si>
    <t>Город Мурманск (нп.Росляково)</t>
  </si>
  <si>
    <t>Город Мурманск (передача тепловой энергии от сторонних источников ПАО "Мурманская ТЭЦ", АО "ММРП")</t>
  </si>
  <si>
    <t>Ковдорский район нп.Енский</t>
  </si>
  <si>
    <t>Сельское поселение Пушной Кольского района ж/д ст.Лопарская</t>
  </si>
  <si>
    <t>с.Ура-Губа Кольского района</t>
  </si>
  <si>
    <t>с.Териберка (угольная котельная) Кольского района</t>
  </si>
  <si>
    <t>с.Териберка (мазутная котельная) Кольского района</t>
  </si>
  <si>
    <t>нп.Белое Море Кандалакшского муниципального района</t>
  </si>
  <si>
    <t>г.Кандалакша Кандалакшского муниципального района</t>
  </si>
  <si>
    <t>Корректировка тарифа на тепловую энергию в горячей воде</t>
  </si>
  <si>
    <t>ЗАТО пос.Видяево</t>
  </si>
  <si>
    <t>Тариф на тепловую энергию в горячей воде (потребители, присоединенные к тепловым сетям МУП Кольского района «УЖКХ»)</t>
  </si>
  <si>
    <t>п.Зеленоборский Кандалакшского муниципального района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</si>
  <si>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тыс.руб.</t>
  </si>
  <si>
    <t>г. Кола (ул.Привокзальная, д.9)</t>
  </si>
  <si>
    <t>н.п. Лейпи Ковдорского района</t>
  </si>
  <si>
    <t>Базовый уровень операционных расходов, тыс.руб.</t>
  </si>
  <si>
    <t>Расчетная величина тарифов, руб./Гкал без учета НДС 20%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</si>
</sst>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_-* #,##0.000\ _₽_-;\-* #,##0.000\ _₽_-;_-* &quot;-&quot;???\ _₽_-;_-@_-"/>
    <numFmt numFmtId="210" formatCode="#,##0.000_ ;\-#,##0.000\ 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0.00000000000000000000"/>
  </numFmts>
  <fonts count="5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4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3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2" fillId="4" borderId="13" xfId="0" applyNumberFormat="1" applyFont="1" applyFill="1" applyBorder="1" applyAlignment="1">
      <alignment horizontal="center" vertical="center" wrapText="1"/>
    </xf>
    <xf numFmtId="9" fontId="49" fillId="0" borderId="13" xfId="160" applyFont="1" applyFill="1" applyBorder="1" applyAlignment="1">
      <alignment horizontal="center" vertical="center" wrapText="1"/>
    </xf>
    <xf numFmtId="3" fontId="49" fillId="0" borderId="0" xfId="0" applyNumberFormat="1" applyFont="1" applyFill="1" applyAlignment="1">
      <alignment horizontal="left" vertical="center"/>
    </xf>
    <xf numFmtId="0" fontId="49" fillId="0" borderId="13" xfId="0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left" vertical="center"/>
    </xf>
    <xf numFmtId="213" fontId="49" fillId="0" borderId="0" xfId="0" applyNumberFormat="1" applyFont="1" applyFill="1" applyAlignment="1">
      <alignment horizontal="left" vertical="center"/>
    </xf>
    <xf numFmtId="210" fontId="49" fillId="0" borderId="13" xfId="0" applyNumberFormat="1" applyFont="1" applyFill="1" applyBorder="1" applyAlignment="1">
      <alignment horizontal="center" vertical="center" wrapText="1"/>
    </xf>
    <xf numFmtId="0" fontId="52" fillId="24" borderId="13" xfId="0" applyNumberFormat="1" applyFont="1" applyFill="1" applyBorder="1" applyAlignment="1">
      <alignment horizontal="center" vertical="center" wrapText="1"/>
    </xf>
    <xf numFmtId="210" fontId="49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4" fontId="53" fillId="0" borderId="0" xfId="0" applyNumberFormat="1" applyFont="1" applyFill="1" applyAlignment="1" quotePrefix="1">
      <alignment horizontal="left" vertical="center"/>
    </xf>
    <xf numFmtId="176" fontId="48" fillId="0" borderId="0" xfId="0" applyNumberFormat="1" applyFont="1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176" fontId="53" fillId="0" borderId="0" xfId="0" applyNumberFormat="1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210" fontId="48" fillId="0" borderId="0" xfId="0" applyNumberFormat="1" applyFont="1" applyAlignment="1">
      <alignment horizontal="left" vertical="center"/>
    </xf>
    <xf numFmtId="176" fontId="49" fillId="0" borderId="0" xfId="0" applyNumberFormat="1" applyFont="1" applyAlignment="1">
      <alignment horizontal="left" vertical="center"/>
    </xf>
    <xf numFmtId="210" fontId="48" fillId="25" borderId="0" xfId="0" applyNumberFormat="1" applyFont="1" applyFill="1" applyAlignment="1">
      <alignment horizontal="left" vertical="center"/>
    </xf>
    <xf numFmtId="0" fontId="48" fillId="25" borderId="0" xfId="0" applyFont="1" applyFill="1" applyAlignment="1">
      <alignment horizontal="left" vertical="center"/>
    </xf>
    <xf numFmtId="4" fontId="49" fillId="0" borderId="0" xfId="0" applyNumberFormat="1" applyFont="1" applyFill="1" applyAlignment="1">
      <alignment horizontal="left" vertical="center"/>
    </xf>
    <xf numFmtId="1" fontId="49" fillId="0" borderId="13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9" fontId="49" fillId="0" borderId="13" xfId="160" applyFont="1" applyFill="1" applyBorder="1" applyAlignment="1">
      <alignment horizontal="center" vertical="center" wrapText="1"/>
    </xf>
    <xf numFmtId="0" fontId="52" fillId="24" borderId="13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right" vertical="center"/>
    </xf>
    <xf numFmtId="0" fontId="49" fillId="0" borderId="13" xfId="0" applyFont="1" applyFill="1" applyBorder="1" applyAlignment="1">
      <alignment horizontal="center" vertical="center" wrapText="1"/>
    </xf>
    <xf numFmtId="0" fontId="52" fillId="4" borderId="17" xfId="0" applyNumberFormat="1" applyFont="1" applyFill="1" applyBorder="1" applyAlignment="1">
      <alignment horizontal="center" vertical="center" wrapText="1"/>
    </xf>
    <xf numFmtId="0" fontId="52" fillId="4" borderId="18" xfId="0" applyNumberFormat="1" applyFont="1" applyFill="1" applyBorder="1" applyAlignment="1">
      <alignment horizontal="center" vertical="center" wrapText="1"/>
    </xf>
    <xf numFmtId="0" fontId="52" fillId="4" borderId="19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176" fontId="49" fillId="0" borderId="17" xfId="0" applyNumberFormat="1" applyFont="1" applyFill="1" applyBorder="1" applyAlignment="1">
      <alignment horizontal="center" vertical="center" wrapText="1"/>
    </xf>
    <xf numFmtId="176" fontId="49" fillId="0" borderId="18" xfId="0" applyNumberFormat="1" applyFont="1" applyFill="1" applyBorder="1" applyAlignment="1">
      <alignment horizontal="center" vertical="center" wrapText="1"/>
    </xf>
    <xf numFmtId="176" fontId="49" fillId="0" borderId="19" xfId="0" applyNumberFormat="1" applyFont="1" applyFill="1" applyBorder="1" applyAlignment="1">
      <alignment horizontal="center" vertical="center" wrapText="1"/>
    </xf>
    <xf numFmtId="210" fontId="49" fillId="0" borderId="17" xfId="0" applyNumberFormat="1" applyFont="1" applyFill="1" applyBorder="1" applyAlignment="1">
      <alignment horizontal="center" vertical="center" wrapText="1"/>
    </xf>
    <xf numFmtId="210" fontId="49" fillId="0" borderId="18" xfId="0" applyNumberFormat="1" applyFont="1" applyFill="1" applyBorder="1" applyAlignment="1">
      <alignment horizontal="center" vertical="center" wrapText="1"/>
    </xf>
    <xf numFmtId="210" fontId="49" fillId="0" borderId="19" xfId="0" applyNumberFormat="1" applyFont="1" applyFill="1" applyBorder="1" applyAlignment="1">
      <alignment horizontal="center" vertical="center" wrapText="1"/>
    </xf>
    <xf numFmtId="0" fontId="52" fillId="4" borderId="20" xfId="0" applyFont="1" applyFill="1" applyBorder="1" applyAlignment="1">
      <alignment horizontal="center" vertical="center" wrapText="1"/>
    </xf>
    <xf numFmtId="0" fontId="52" fillId="4" borderId="21" xfId="0" applyFont="1" applyFill="1" applyBorder="1" applyAlignment="1">
      <alignment horizontal="center" vertical="center" wrapText="1"/>
    </xf>
    <xf numFmtId="9" fontId="49" fillId="0" borderId="17" xfId="160" applyFont="1" applyFill="1" applyBorder="1" applyAlignment="1">
      <alignment horizontal="center" vertical="center" wrapText="1"/>
    </xf>
    <xf numFmtId="9" fontId="49" fillId="0" borderId="19" xfId="160" applyFont="1" applyFill="1" applyBorder="1" applyAlignment="1">
      <alignment horizontal="center" vertical="center" wrapText="1"/>
    </xf>
    <xf numFmtId="0" fontId="52" fillId="4" borderId="17" xfId="0" applyNumberFormat="1" applyFont="1" applyFill="1" applyBorder="1" applyAlignment="1">
      <alignment horizontal="center" vertical="center"/>
    </xf>
    <xf numFmtId="0" fontId="52" fillId="4" borderId="1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2" fillId="4" borderId="13" xfId="0" applyFont="1" applyFill="1" applyBorder="1" applyAlignment="1">
      <alignment horizontal="left" vertical="center" wrapText="1"/>
    </xf>
  </cellXfs>
  <cellStyles count="1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Followed Hyperlink" xfId="151"/>
    <cellStyle name="Плохой" xfId="152"/>
    <cellStyle name="Поле ввода" xfId="153"/>
    <cellStyle name="Пояснение" xfId="154"/>
    <cellStyle name="Примечание" xfId="155"/>
    <cellStyle name="Примечание 2" xfId="156"/>
    <cellStyle name="Примечание 3" xfId="157"/>
    <cellStyle name="Примечание 4" xfId="158"/>
    <cellStyle name="Примечание 5" xfId="159"/>
    <cellStyle name="Percent" xfId="160"/>
    <cellStyle name="Связанная ячейка" xfId="161"/>
    <cellStyle name="Стиль 1" xfId="162"/>
    <cellStyle name="ТЕКСТ" xfId="163"/>
    <cellStyle name="Текст предупреждения" xfId="164"/>
    <cellStyle name="Текстовый" xfId="165"/>
    <cellStyle name="Тысячи [0]_3Com" xfId="166"/>
    <cellStyle name="Тысячи_3Com" xfId="167"/>
    <cellStyle name="ФИКСИРОВАННЫЙ" xfId="168"/>
    <cellStyle name="Comma" xfId="169"/>
    <cellStyle name="Comma [0]" xfId="170"/>
    <cellStyle name="Финансовый 2" xfId="171"/>
    <cellStyle name="Формула" xfId="172"/>
    <cellStyle name="ФормулаВБ" xfId="173"/>
    <cellStyle name="ФормулаНаКонтроль" xfId="174"/>
    <cellStyle name="Хороший" xfId="175"/>
    <cellStyle name="Џђћ–…ќ’ќ›‰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8\&#1058;&#1072;&#1088;&#1080;&#1092;&#1099;%20&#1082;%2011%202018\&#1058;&#1072;&#1073;&#1083;&#1080;&#1094;&#1099;%20&#1087;&#1086;%20&#1087;&#1088;&#1080;&#1082;&#1072;&#1079;&#1091;\&#1058;&#1072;&#1073;&#1083;&#1080;&#1094;&#1072;%203%20-%20&#1082;&#1086;&#1087;&#1080;&#1103;%2016.11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1"/>
      <sheetName val="Северная"/>
      <sheetName val="Абрам-М"/>
      <sheetName val="Роста"/>
      <sheetName val="ПЦ"/>
      <sheetName val="МСК"/>
      <sheetName val="Мурманск"/>
      <sheetName val="Кола"/>
      <sheetName val="Мурмаши"/>
      <sheetName val="Молочный"/>
      <sheetName val="Верхнетуломский"/>
      <sheetName val="Шонгуй"/>
      <sheetName val="Кильдинстрой"/>
      <sheetName val="г.п. Кильдинстрой"/>
      <sheetName val="Ловозеро"/>
      <sheetName val="Ревда"/>
      <sheetName val="Высокий"/>
      <sheetName val="Гаджиево"/>
      <sheetName val="Гаджиево (бесхоз.)"/>
      <sheetName val="Гаджиево итого"/>
      <sheetName val="ТЭКОС"/>
      <sheetName val="Нива-3"/>
      <sheetName val="Кандалакша"/>
      <sheetName val="Зеленоборский"/>
      <sheetName val="Умба"/>
      <sheetName val="Росляково"/>
      <sheetName val="Североморск"/>
      <sheetName val="Полярный"/>
      <sheetName val="Никель"/>
      <sheetName val="Снежногорск"/>
      <sheetName val="Белое море"/>
      <sheetName val="Териберка М"/>
      <sheetName val="Териберка У"/>
      <sheetName val="Енский"/>
      <sheetName val="Лопарская"/>
      <sheetName val="Ура-губа"/>
      <sheetName val="Лейпи"/>
      <sheetName val="Кола, Пр.9"/>
      <sheetName val="Пр-во"/>
      <sheetName val="МТЭЦ"/>
      <sheetName val="ММРП"/>
      <sheetName val="бесхоз."/>
      <sheetName val="ПЕРЕДАЧА"/>
      <sheetName val="ИТОГО МЭС"/>
      <sheetName val="Видяев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B14" sqref="B14:K14"/>
      <selection pane="topRight" activeCell="B14" sqref="B14:K14"/>
      <selection pane="bottomLeft" activeCell="B14" sqref="B14:K14"/>
      <selection pane="bottomRight" activeCell="O20" sqref="O20"/>
    </sheetView>
  </sheetViews>
  <sheetFormatPr defaultColWidth="9.00390625" defaultRowHeight="12.75"/>
  <cols>
    <col min="1" max="1" width="56.00390625" style="4" customWidth="1"/>
    <col min="2" max="11" width="13.25390625" style="4" customWidth="1"/>
    <col min="12" max="16384" width="9.125" style="4" customWidth="1"/>
  </cols>
  <sheetData>
    <row r="1" spans="1:11" s="5" customFormat="1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5" customFormat="1" ht="1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1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="5" customFormat="1" ht="19.5" customHeight="1"/>
    <row r="5" spans="1:11" s="5" customFormat="1" ht="39.75" customHeight="1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5" customFormat="1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5" customFormat="1" ht="15">
      <c r="A7" s="39" t="s">
        <v>35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5">
      <c r="A8" s="41" t="s">
        <v>0</v>
      </c>
      <c r="B8" s="10" t="s">
        <v>6</v>
      </c>
      <c r="C8" s="10" t="s">
        <v>7</v>
      </c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</row>
    <row r="9" spans="1:11" ht="15">
      <c r="A9" s="41"/>
      <c r="B9" s="38">
        <v>2019</v>
      </c>
      <c r="C9" s="38"/>
      <c r="D9" s="38">
        <v>2020</v>
      </c>
      <c r="E9" s="38"/>
      <c r="F9" s="38">
        <v>2021</v>
      </c>
      <c r="G9" s="38"/>
      <c r="H9" s="38">
        <v>2022</v>
      </c>
      <c r="I9" s="38"/>
      <c r="J9" s="38">
        <v>2023</v>
      </c>
      <c r="K9" s="38"/>
    </row>
    <row r="10" spans="1:26" s="5" customFormat="1" ht="15">
      <c r="A10" s="9" t="s">
        <v>1</v>
      </c>
      <c r="B10" s="44" t="s">
        <v>14</v>
      </c>
      <c r="C10" s="44"/>
      <c r="D10" s="44"/>
      <c r="E10" s="44"/>
      <c r="F10" s="44"/>
      <c r="G10" s="44"/>
      <c r="H10" s="44"/>
      <c r="I10" s="44"/>
      <c r="J10" s="44"/>
      <c r="K10" s="4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4837.859098132467</v>
      </c>
      <c r="C11" s="6">
        <v>5058.870840606282</v>
      </c>
      <c r="D11" s="6">
        <v>4956.915679117107</v>
      </c>
      <c r="E11" s="6">
        <v>5126.182296618925</v>
      </c>
      <c r="F11" s="6">
        <v>5046.830651220723</v>
      </c>
      <c r="G11" s="6">
        <v>5203.445932164196</v>
      </c>
      <c r="H11" s="6">
        <v>5163.459480546045</v>
      </c>
      <c r="I11" s="6">
        <v>5317.786809437003</v>
      </c>
      <c r="J11" s="6">
        <v>5303.336193294328</v>
      </c>
      <c r="K11" s="6">
        <v>5463.722402994373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15">
      <c r="A12" s="9" t="s">
        <v>2</v>
      </c>
      <c r="B12" s="35" t="s">
        <v>19</v>
      </c>
      <c r="C12" s="35"/>
      <c r="D12" s="35" t="s">
        <v>20</v>
      </c>
      <c r="E12" s="35"/>
      <c r="F12" s="35" t="s">
        <v>21</v>
      </c>
      <c r="G12" s="35"/>
      <c r="H12" s="35" t="s">
        <v>22</v>
      </c>
      <c r="I12" s="35"/>
      <c r="J12" s="35" t="s">
        <v>23</v>
      </c>
      <c r="K12" s="3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36">
        <v>732080.9946602149</v>
      </c>
      <c r="C14" s="36"/>
      <c r="D14" s="36"/>
      <c r="E14" s="36"/>
      <c r="F14" s="36"/>
      <c r="G14" s="36"/>
      <c r="H14" s="36"/>
      <c r="I14" s="36"/>
      <c r="J14" s="36"/>
      <c r="K14" s="3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37">
        <v>0.01</v>
      </c>
      <c r="C15" s="37"/>
      <c r="D15" s="37">
        <v>0.01</v>
      </c>
      <c r="E15" s="37"/>
      <c r="F15" s="37">
        <v>0.01</v>
      </c>
      <c r="G15" s="37"/>
      <c r="H15" s="37">
        <v>0.01</v>
      </c>
      <c r="I15" s="37"/>
      <c r="J15" s="37">
        <v>0.01</v>
      </c>
      <c r="K15" s="37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3028538.498303709</v>
      </c>
      <c r="C18" s="14">
        <v>18029.815675920792</v>
      </c>
      <c r="D18" s="14">
        <v>3103068.8704527416</v>
      </c>
      <c r="E18" s="14">
        <v>18269.713705149843</v>
      </c>
      <c r="F18" s="14">
        <v>3159356.362309382</v>
      </c>
      <c r="G18" s="14">
        <v>18545.081302233197</v>
      </c>
      <c r="H18" s="14">
        <v>3232366.942497668</v>
      </c>
      <c r="I18" s="14">
        <v>18952.59218883348</v>
      </c>
      <c r="J18" s="14">
        <v>3319930.883691795</v>
      </c>
      <c r="K18" s="14">
        <v>19472.70664427194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14">
        <v>626.0079999999999</v>
      </c>
      <c r="C19" s="14">
        <v>3.564</v>
      </c>
      <c r="D19" s="14">
        <v>626.0079999999999</v>
      </c>
      <c r="E19" s="14">
        <v>3.564</v>
      </c>
      <c r="F19" s="14">
        <v>626.0079999999999</v>
      </c>
      <c r="G19" s="14">
        <v>3.564</v>
      </c>
      <c r="H19" s="14">
        <v>626.0079999999999</v>
      </c>
      <c r="I19" s="14">
        <v>3.564</v>
      </c>
      <c r="J19" s="14">
        <v>626.0079999999999</v>
      </c>
      <c r="K19" s="14">
        <v>3.564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36">
        <v>-6813.95663976972</v>
      </c>
      <c r="C20" s="36"/>
      <c r="D20" s="36">
        <v>0</v>
      </c>
      <c r="E20" s="36"/>
      <c r="F20" s="36">
        <v>0</v>
      </c>
      <c r="G20" s="36"/>
      <c r="H20" s="36">
        <v>0</v>
      </c>
      <c r="I20" s="36"/>
      <c r="J20" s="36">
        <v>0</v>
      </c>
      <c r="K20" s="3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pans="1:11" s="5" customFormat="1" ht="15" hidden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2:11" s="5" customFormat="1" ht="15" hidden="1">
      <c r="B23" s="17">
        <f aca="true" t="shared" si="0" ref="B23:K23">B11*B19-B18</f>
        <v>0</v>
      </c>
      <c r="C23" s="17">
        <f t="shared" si="0"/>
        <v>0</v>
      </c>
      <c r="D23" s="17">
        <f t="shared" si="0"/>
        <v>0</v>
      </c>
      <c r="E23" s="17">
        <f t="shared" si="0"/>
        <v>0</v>
      </c>
      <c r="F23" s="17">
        <f t="shared" si="0"/>
        <v>0</v>
      </c>
      <c r="G23" s="17">
        <f t="shared" si="0"/>
        <v>0</v>
      </c>
      <c r="H23" s="17">
        <f t="shared" si="0"/>
        <v>0</v>
      </c>
      <c r="I23" s="17">
        <f t="shared" si="0"/>
        <v>0</v>
      </c>
      <c r="J23" s="17">
        <f t="shared" si="0"/>
        <v>0</v>
      </c>
      <c r="K23" s="17">
        <f t="shared" si="0"/>
        <v>0</v>
      </c>
    </row>
    <row r="24" s="5" customFormat="1" ht="15" hidden="1">
      <c r="B24" s="16"/>
    </row>
    <row r="25" s="5" customFormat="1" ht="15">
      <c r="B25" s="12"/>
    </row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40">
    <mergeCell ref="B20:C20"/>
    <mergeCell ref="D20:E20"/>
    <mergeCell ref="F20:G20"/>
    <mergeCell ref="H20:I20"/>
    <mergeCell ref="J20:K20"/>
    <mergeCell ref="A1:K1"/>
    <mergeCell ref="A2:K2"/>
    <mergeCell ref="A3:K3"/>
    <mergeCell ref="B10:K10"/>
    <mergeCell ref="B13:K13"/>
    <mergeCell ref="A7:K7"/>
    <mergeCell ref="H12:I12"/>
    <mergeCell ref="A5:K5"/>
    <mergeCell ref="A8:A9"/>
    <mergeCell ref="D9:E9"/>
    <mergeCell ref="A22:K22"/>
    <mergeCell ref="J9:K9"/>
    <mergeCell ref="J12:K12"/>
    <mergeCell ref="J15:K15"/>
    <mergeCell ref="H16:I16"/>
    <mergeCell ref="H17:I17"/>
    <mergeCell ref="H9:I9"/>
    <mergeCell ref="B9:C9"/>
    <mergeCell ref="B12:C12"/>
    <mergeCell ref="B15:C15"/>
    <mergeCell ref="B17:C17"/>
    <mergeCell ref="H15:I15"/>
    <mergeCell ref="F16:G16"/>
    <mergeCell ref="F17:G17"/>
    <mergeCell ref="F9:G9"/>
    <mergeCell ref="J16:K16"/>
    <mergeCell ref="J17:K17"/>
    <mergeCell ref="B14:K14"/>
    <mergeCell ref="F12:G12"/>
    <mergeCell ref="B16:C16"/>
    <mergeCell ref="D16:E16"/>
    <mergeCell ref="D17:E17"/>
    <mergeCell ref="D12:E12"/>
    <mergeCell ref="D15:E15"/>
    <mergeCell ref="F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90" zoomScaleSheetLayoutView="90" zoomScalePageLayoutView="0" workbookViewId="0" topLeftCell="A5">
      <selection activeCell="F15" sqref="F15:G15"/>
    </sheetView>
  </sheetViews>
  <sheetFormatPr defaultColWidth="9.00390625" defaultRowHeight="12.75"/>
  <cols>
    <col min="1" max="1" width="56.00390625" style="4" customWidth="1"/>
    <col min="2" max="11" width="15.00390625" style="4" customWidth="1"/>
    <col min="12" max="16384" width="9.125" style="4" customWidth="1"/>
  </cols>
  <sheetData>
    <row r="1" spans="1:11" s="5" customFormat="1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5" customFormat="1" ht="1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1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="5" customFormat="1" ht="19.5" customHeight="1"/>
    <row r="5" spans="1:11" s="5" customFormat="1" ht="50.25" customHeight="1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5" customFormat="1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5" customFormat="1" ht="15">
      <c r="A7" s="39" t="s">
        <v>34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78.75">
      <c r="A8" s="60" t="s">
        <v>0</v>
      </c>
      <c r="B8" s="10" t="s">
        <v>12</v>
      </c>
      <c r="C8" s="10" t="s">
        <v>11</v>
      </c>
      <c r="D8" s="10" t="s">
        <v>12</v>
      </c>
      <c r="E8" s="10" t="s">
        <v>11</v>
      </c>
      <c r="F8" s="10" t="s">
        <v>12</v>
      </c>
      <c r="G8" s="10" t="s">
        <v>11</v>
      </c>
      <c r="H8" s="10" t="s">
        <v>12</v>
      </c>
      <c r="I8" s="10" t="s">
        <v>11</v>
      </c>
      <c r="J8" s="10" t="s">
        <v>12</v>
      </c>
      <c r="K8" s="10" t="s">
        <v>11</v>
      </c>
    </row>
    <row r="9" spans="1:11" ht="15">
      <c r="A9" s="61"/>
      <c r="B9" s="64">
        <f>Мурманск!B9</f>
        <v>2019</v>
      </c>
      <c r="C9" s="65"/>
      <c r="D9" s="64">
        <f>Мурманск!D9</f>
        <v>2020</v>
      </c>
      <c r="E9" s="65"/>
      <c r="F9" s="64">
        <f>Мурманск!F9</f>
        <v>2021</v>
      </c>
      <c r="G9" s="65"/>
      <c r="H9" s="64">
        <f>Мурманск!H9</f>
        <v>2022</v>
      </c>
      <c r="I9" s="65"/>
      <c r="J9" s="64">
        <f>Мурманск!J9</f>
        <v>2023</v>
      </c>
      <c r="K9" s="65"/>
    </row>
    <row r="10" spans="1:26" s="5" customFormat="1" ht="15">
      <c r="A10" s="9" t="s">
        <v>1</v>
      </c>
      <c r="B10" s="48" t="s">
        <v>14</v>
      </c>
      <c r="C10" s="49"/>
      <c r="D10" s="49"/>
      <c r="E10" s="49"/>
      <c r="F10" s="49"/>
      <c r="G10" s="49"/>
      <c r="H10" s="49"/>
      <c r="I10" s="49"/>
      <c r="J10" s="49"/>
      <c r="K10" s="5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6829.260572742754</v>
      </c>
      <c r="C11" s="6">
        <v>6438.784776333705</v>
      </c>
      <c r="D11" s="6">
        <v>6476.687811884799</v>
      </c>
      <c r="E11" s="6">
        <v>6072.9358383978415</v>
      </c>
      <c r="F11" s="6">
        <v>6594.006853906291</v>
      </c>
      <c r="G11" s="6">
        <v>6174.104801479855</v>
      </c>
      <c r="H11" s="6">
        <v>6747.766536019985</v>
      </c>
      <c r="I11" s="6">
        <v>6311.068401496492</v>
      </c>
      <c r="J11" s="6">
        <v>6927.121814993371</v>
      </c>
      <c r="K11" s="6">
        <v>6472.9557550889385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15">
      <c r="A12" s="9" t="s">
        <v>2</v>
      </c>
      <c r="B12" s="35" t="s">
        <v>19</v>
      </c>
      <c r="C12" s="35"/>
      <c r="D12" s="35" t="s">
        <v>20</v>
      </c>
      <c r="E12" s="35"/>
      <c r="F12" s="35" t="s">
        <v>21</v>
      </c>
      <c r="G12" s="35"/>
      <c r="H12" s="35" t="s">
        <v>22</v>
      </c>
      <c r="I12" s="35"/>
      <c r="J12" s="35" t="s">
        <v>23</v>
      </c>
      <c r="K12" s="3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2"/>
      <c r="G13" s="52"/>
      <c r="H13" s="52"/>
      <c r="I13" s="52"/>
      <c r="J13" s="52"/>
      <c r="K13" s="5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102078.8528175035</v>
      </c>
      <c r="C14" s="55"/>
      <c r="D14" s="55"/>
      <c r="E14" s="55"/>
      <c r="F14" s="55"/>
      <c r="G14" s="55"/>
      <c r="H14" s="55"/>
      <c r="I14" s="55"/>
      <c r="J14" s="55"/>
      <c r="K14" s="5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62">
        <v>0.01</v>
      </c>
      <c r="C15" s="63"/>
      <c r="D15" s="62">
        <v>0.01</v>
      </c>
      <c r="E15" s="63"/>
      <c r="F15" s="62">
        <v>0.01</v>
      </c>
      <c r="G15" s="63"/>
      <c r="H15" s="62">
        <v>0.01</v>
      </c>
      <c r="I15" s="63"/>
      <c r="J15" s="62">
        <v>0.01</v>
      </c>
      <c r="K15" s="6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51"/>
      <c r="C16" s="53"/>
      <c r="D16" s="51"/>
      <c r="E16" s="53"/>
      <c r="F16" s="51"/>
      <c r="G16" s="53"/>
      <c r="H16" s="51"/>
      <c r="I16" s="53"/>
      <c r="J16" s="51"/>
      <c r="K16" s="5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51"/>
      <c r="C17" s="53"/>
      <c r="D17" s="51"/>
      <c r="E17" s="53"/>
      <c r="F17" s="51"/>
      <c r="G17" s="53"/>
      <c r="H17" s="51"/>
      <c r="I17" s="53"/>
      <c r="J17" s="51"/>
      <c r="K17" s="5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424151.71565190697</v>
      </c>
      <c r="C18" s="14">
        <v>68135.22050316328</v>
      </c>
      <c r="D18" s="14">
        <v>402254.1266205411</v>
      </c>
      <c r="E18" s="14">
        <v>64263.80704192596</v>
      </c>
      <c r="F18" s="14">
        <v>409540.57768241194</v>
      </c>
      <c r="G18" s="14">
        <v>65334.377009259835</v>
      </c>
      <c r="H18" s="14">
        <v>419090.28401912923</v>
      </c>
      <c r="I18" s="14">
        <v>66783.72582463588</v>
      </c>
      <c r="J18" s="14">
        <v>430229.6816856083</v>
      </c>
      <c r="K18" s="14">
        <v>68496.81780035116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14">
        <v>62.108</v>
      </c>
      <c r="C19" s="14">
        <v>10.582</v>
      </c>
      <c r="D19" s="14">
        <v>62.108</v>
      </c>
      <c r="E19" s="14">
        <v>10.582</v>
      </c>
      <c r="F19" s="14">
        <v>62.108</v>
      </c>
      <c r="G19" s="14">
        <v>10.582</v>
      </c>
      <c r="H19" s="14">
        <v>62.108</v>
      </c>
      <c r="I19" s="14">
        <v>10.582</v>
      </c>
      <c r="J19" s="14">
        <v>62.108</v>
      </c>
      <c r="K19" s="14">
        <v>10.582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54">
        <v>29998.014071873135</v>
      </c>
      <c r="C20" s="56"/>
      <c r="D20" s="54">
        <v>0</v>
      </c>
      <c r="E20" s="56"/>
      <c r="F20" s="54">
        <v>0</v>
      </c>
      <c r="G20" s="56"/>
      <c r="H20" s="54">
        <v>0</v>
      </c>
      <c r="I20" s="56"/>
      <c r="J20" s="54">
        <v>0</v>
      </c>
      <c r="K20" s="5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pans="1:11" s="5" customFormat="1" ht="15" hidden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2:11" s="5" customFormat="1" ht="15" hidden="1">
      <c r="B23" s="17">
        <f>B11*B19-B18</f>
        <v>0</v>
      </c>
      <c r="C23" s="17">
        <f aca="true" t="shared" si="0" ref="C23:K23">C11*C19-C18</f>
        <v>0</v>
      </c>
      <c r="D23" s="17">
        <f t="shared" si="0"/>
        <v>0</v>
      </c>
      <c r="E23" s="17">
        <f t="shared" si="0"/>
        <v>0</v>
      </c>
      <c r="F23" s="17">
        <f t="shared" si="0"/>
        <v>0</v>
      </c>
      <c r="G23" s="17">
        <f t="shared" si="0"/>
        <v>0</v>
      </c>
      <c r="H23" s="17">
        <f t="shared" si="0"/>
        <v>0</v>
      </c>
      <c r="I23" s="17">
        <f t="shared" si="0"/>
        <v>0</v>
      </c>
      <c r="J23" s="17">
        <f t="shared" si="0"/>
        <v>0</v>
      </c>
      <c r="K23" s="17">
        <f t="shared" si="0"/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</sheetData>
  <sheetProtection/>
  <mergeCells count="40">
    <mergeCell ref="B20:C20"/>
    <mergeCell ref="D20:E20"/>
    <mergeCell ref="F20:G20"/>
    <mergeCell ref="H20:I20"/>
    <mergeCell ref="J20:K20"/>
    <mergeCell ref="A1:K1"/>
    <mergeCell ref="A2:K2"/>
    <mergeCell ref="A3:K3"/>
    <mergeCell ref="A5:K5"/>
    <mergeCell ref="B10:K10"/>
    <mergeCell ref="B13:K13"/>
    <mergeCell ref="A7:K7"/>
    <mergeCell ref="F12:G12"/>
    <mergeCell ref="J9:K9"/>
    <mergeCell ref="J12:K12"/>
    <mergeCell ref="A22:K22"/>
    <mergeCell ref="D9:E9"/>
    <mergeCell ref="D12:E12"/>
    <mergeCell ref="D15:E15"/>
    <mergeCell ref="D16:E16"/>
    <mergeCell ref="D17:E17"/>
    <mergeCell ref="F9:G9"/>
    <mergeCell ref="B14:K14"/>
    <mergeCell ref="F16:G16"/>
    <mergeCell ref="F17:G17"/>
    <mergeCell ref="H9:I9"/>
    <mergeCell ref="H12:I12"/>
    <mergeCell ref="H15:I15"/>
    <mergeCell ref="H16:I16"/>
    <mergeCell ref="H17:I17"/>
    <mergeCell ref="J15:K15"/>
    <mergeCell ref="J16:K16"/>
    <mergeCell ref="J17:K17"/>
    <mergeCell ref="A8:A9"/>
    <mergeCell ref="B12:C12"/>
    <mergeCell ref="B9:C9"/>
    <mergeCell ref="B15:C15"/>
    <mergeCell ref="B16:C16"/>
    <mergeCell ref="B17:C17"/>
    <mergeCell ref="F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38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8457.299103433746</v>
      </c>
      <c r="C11" s="6">
        <v>9171.639900736665</v>
      </c>
      <c r="D11" s="6">
        <v>9359.86803293049</v>
      </c>
      <c r="E11" s="6">
        <v>9576.07219903155</v>
      </c>
      <c r="F11" s="6">
        <v>9821.708198166143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100615.27866027143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289408.7753195028</v>
      </c>
      <c r="C18" s="14">
        <v>313853.5174032087</v>
      </c>
      <c r="D18" s="14">
        <v>320294.68408688135</v>
      </c>
      <c r="E18" s="14">
        <v>327693.1906508597</v>
      </c>
      <c r="F18" s="14">
        <v>336098.8545412454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34.22</v>
      </c>
      <c r="C19" s="7">
        <v>34.22</v>
      </c>
      <c r="D19" s="7">
        <v>34.22</v>
      </c>
      <c r="E19" s="7">
        <v>34.22</v>
      </c>
      <c r="F19" s="7">
        <v>34.22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-14406.760579286693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39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5143.4108593463125</v>
      </c>
      <c r="C11" s="6">
        <v>5450.527199077005</v>
      </c>
      <c r="D11" s="6">
        <v>5547.728387502593</v>
      </c>
      <c r="E11" s="6">
        <v>5672.9597222006705</v>
      </c>
      <c r="F11" s="6">
        <v>5824.675888917183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95565.75907206896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418946.2447263352</v>
      </c>
      <c r="C18" s="14">
        <v>443961.79194641934</v>
      </c>
      <c r="D18" s="14">
        <v>451879.12034724874</v>
      </c>
      <c r="E18" s="14">
        <v>462079.5882524112</v>
      </c>
      <c r="F18" s="14">
        <v>474437.32517997135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81.453</v>
      </c>
      <c r="C19" s="7">
        <v>81.453</v>
      </c>
      <c r="D19" s="7">
        <v>81.453</v>
      </c>
      <c r="E19" s="7">
        <v>81.453</v>
      </c>
      <c r="F19" s="7">
        <v>81.453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-14129.89305811316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90" zoomScaleNormal="90" zoomScaleSheetLayoutView="90" zoomScalePageLayoutView="0" workbookViewId="0" topLeftCell="A4">
      <selection activeCell="B14" sqref="B14:K14"/>
    </sheetView>
  </sheetViews>
  <sheetFormatPr defaultColWidth="9.00390625" defaultRowHeight="12.75"/>
  <cols>
    <col min="1" max="1" width="56.00390625" style="4" customWidth="1"/>
    <col min="2" max="11" width="13.625" style="4" customWidth="1"/>
    <col min="12" max="16384" width="9.125" style="4" customWidth="1"/>
  </cols>
  <sheetData>
    <row r="1" spans="1:11" s="5" customFormat="1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5" customFormat="1" ht="1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1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="5" customFormat="1" ht="19.5" customHeight="1"/>
    <row r="5" spans="1:11" s="5" customFormat="1" ht="50.25" customHeight="1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5" customFormat="1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5" customFormat="1" ht="15">
      <c r="A7" s="39" t="s">
        <v>42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5">
      <c r="A8" s="60" t="s">
        <v>0</v>
      </c>
      <c r="B8" s="10" t="s">
        <v>6</v>
      </c>
      <c r="C8" s="10" t="s">
        <v>7</v>
      </c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</row>
    <row r="9" spans="1:11" ht="15">
      <c r="A9" s="61"/>
      <c r="B9" s="38">
        <f>Мурманск!B9</f>
        <v>2019</v>
      </c>
      <c r="C9" s="38"/>
      <c r="D9" s="38">
        <f>Мурманск!D9</f>
        <v>2020</v>
      </c>
      <c r="E9" s="38"/>
      <c r="F9" s="38">
        <f>Мурманск!F9</f>
        <v>2021</v>
      </c>
      <c r="G9" s="38"/>
      <c r="H9" s="38">
        <f>Мурманск!H9</f>
        <v>2022</v>
      </c>
      <c r="I9" s="38"/>
      <c r="J9" s="38">
        <f>Мурманск!J9</f>
        <v>2023</v>
      </c>
      <c r="K9" s="38"/>
    </row>
    <row r="10" spans="1:26" s="5" customFormat="1" ht="15">
      <c r="A10" s="9" t="s">
        <v>1</v>
      </c>
      <c r="B10" s="48" t="s">
        <v>14</v>
      </c>
      <c r="C10" s="49"/>
      <c r="D10" s="49"/>
      <c r="E10" s="49"/>
      <c r="F10" s="49"/>
      <c r="G10" s="49"/>
      <c r="H10" s="49"/>
      <c r="I10" s="49"/>
      <c r="J10" s="49"/>
      <c r="K10" s="5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6120.531128678418</v>
      </c>
      <c r="C11" s="6">
        <v>5365.4775709446185</v>
      </c>
      <c r="D11" s="6">
        <v>5670.426247203957</v>
      </c>
      <c r="E11" s="6">
        <v>4909.437039240346</v>
      </c>
      <c r="F11" s="6">
        <v>5766.461220292712</v>
      </c>
      <c r="G11" s="6">
        <v>5002.438519577183</v>
      </c>
      <c r="H11" s="6">
        <v>5901.772790142785</v>
      </c>
      <c r="I11" s="6">
        <v>5121.75696480405</v>
      </c>
      <c r="J11" s="6">
        <v>6063.219059536745</v>
      </c>
      <c r="K11" s="6">
        <v>5261.997318531965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15">
      <c r="A12" s="9" t="s">
        <v>2</v>
      </c>
      <c r="B12" s="35" t="s">
        <v>19</v>
      </c>
      <c r="C12" s="35"/>
      <c r="D12" s="35" t="s">
        <v>20</v>
      </c>
      <c r="E12" s="35"/>
      <c r="F12" s="35" t="s">
        <v>21</v>
      </c>
      <c r="G12" s="35"/>
      <c r="H12" s="35" t="s">
        <v>22</v>
      </c>
      <c r="I12" s="35"/>
      <c r="J12" s="35" t="s">
        <v>23</v>
      </c>
      <c r="K12" s="3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2"/>
      <c r="G13" s="52"/>
      <c r="H13" s="52"/>
      <c r="I13" s="52"/>
      <c r="J13" s="52"/>
      <c r="K13" s="5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691098.5827808398</v>
      </c>
      <c r="C14" s="55"/>
      <c r="D14" s="55"/>
      <c r="E14" s="55"/>
      <c r="F14" s="55"/>
      <c r="G14" s="55"/>
      <c r="H14" s="55"/>
      <c r="I14" s="55"/>
      <c r="J14" s="55"/>
      <c r="K14" s="5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62">
        <v>0.01</v>
      </c>
      <c r="C15" s="63"/>
      <c r="D15" s="62">
        <v>0.01</v>
      </c>
      <c r="E15" s="63"/>
      <c r="F15" s="62">
        <v>0.01</v>
      </c>
      <c r="G15" s="63"/>
      <c r="H15" s="62">
        <v>0.01</v>
      </c>
      <c r="I15" s="63"/>
      <c r="J15" s="62">
        <v>0.01</v>
      </c>
      <c r="K15" s="6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51"/>
      <c r="C16" s="53"/>
      <c r="D16" s="51"/>
      <c r="E16" s="53"/>
      <c r="F16" s="51"/>
      <c r="G16" s="53"/>
      <c r="H16" s="51"/>
      <c r="I16" s="53"/>
      <c r="J16" s="51"/>
      <c r="K16" s="5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51"/>
      <c r="C17" s="53"/>
      <c r="D17" s="51"/>
      <c r="E17" s="53"/>
      <c r="F17" s="51"/>
      <c r="G17" s="53"/>
      <c r="H17" s="51"/>
      <c r="I17" s="53"/>
      <c r="J17" s="51"/>
      <c r="K17" s="5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3050895.031181202</v>
      </c>
      <c r="C18" s="14">
        <v>285089.82180232846</v>
      </c>
      <c r="D18" s="14">
        <v>2826531.701017509</v>
      </c>
      <c r="E18" s="14">
        <v>260858.51858670046</v>
      </c>
      <c r="F18" s="14">
        <v>2874402.1580180875</v>
      </c>
      <c r="G18" s="14">
        <v>265800.068543066</v>
      </c>
      <c r="H18" s="14">
        <v>2941850.7809296837</v>
      </c>
      <c r="I18" s="14">
        <v>272139.94674359483</v>
      </c>
      <c r="J18" s="14">
        <v>3022326.7413882213</v>
      </c>
      <c r="K18" s="14">
        <v>279591.49172260927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14">
        <v>498.46899999999994</v>
      </c>
      <c r="C19" s="14">
        <v>53.1341</v>
      </c>
      <c r="D19" s="14">
        <v>498.46899999999994</v>
      </c>
      <c r="E19" s="14">
        <v>53.1341</v>
      </c>
      <c r="F19" s="14">
        <v>498.46899999999994</v>
      </c>
      <c r="G19" s="14">
        <v>53.1341</v>
      </c>
      <c r="H19" s="14">
        <v>498.46899999999994</v>
      </c>
      <c r="I19" s="14">
        <v>53.1341</v>
      </c>
      <c r="J19" s="14">
        <v>498.46899999999994</v>
      </c>
      <c r="K19" s="14">
        <v>53.1341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169590.05398406528</v>
      </c>
      <c r="C20" s="14">
        <v>17995.903322346065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pans="1:11" s="5" customFormat="1" ht="15" hidden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2:11" s="5" customFormat="1" ht="15" hidden="1">
      <c r="B23" s="17">
        <f>B11*B19-B18</f>
        <v>0</v>
      </c>
      <c r="C23" s="17">
        <f aca="true" t="shared" si="0" ref="C23:K23">C11*C19-C18</f>
        <v>0</v>
      </c>
      <c r="D23" s="17">
        <f t="shared" si="0"/>
        <v>0</v>
      </c>
      <c r="E23" s="17">
        <f t="shared" si="0"/>
        <v>0</v>
      </c>
      <c r="F23" s="17">
        <f t="shared" si="0"/>
        <v>0</v>
      </c>
      <c r="G23" s="17">
        <f t="shared" si="0"/>
        <v>0</v>
      </c>
      <c r="H23" s="17">
        <f t="shared" si="0"/>
        <v>0</v>
      </c>
      <c r="I23" s="17">
        <f t="shared" si="0"/>
        <v>0</v>
      </c>
      <c r="J23" s="17">
        <f t="shared" si="0"/>
        <v>0</v>
      </c>
      <c r="K23" s="17">
        <f t="shared" si="0"/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</sheetData>
  <sheetProtection/>
  <mergeCells count="35">
    <mergeCell ref="H17:I17"/>
    <mergeCell ref="J17:K17"/>
    <mergeCell ref="B16:C16"/>
    <mergeCell ref="J16:K16"/>
    <mergeCell ref="H12:I12"/>
    <mergeCell ref="A1:K1"/>
    <mergeCell ref="A2:K2"/>
    <mergeCell ref="A3:K3"/>
    <mergeCell ref="A7:K7"/>
    <mergeCell ref="D16:E16"/>
    <mergeCell ref="J9:K9"/>
    <mergeCell ref="J12:K12"/>
    <mergeCell ref="J15:K15"/>
    <mergeCell ref="A5:K5"/>
    <mergeCell ref="B15:C15"/>
    <mergeCell ref="F12:G12"/>
    <mergeCell ref="F15:G15"/>
    <mergeCell ref="B9:C9"/>
    <mergeCell ref="B12:C12"/>
    <mergeCell ref="H9:I9"/>
    <mergeCell ref="A22:K22"/>
    <mergeCell ref="B17:C17"/>
    <mergeCell ref="A8:A9"/>
    <mergeCell ref="F9:G9"/>
    <mergeCell ref="B10:K10"/>
    <mergeCell ref="F16:G16"/>
    <mergeCell ref="H16:I16"/>
    <mergeCell ref="F17:G17"/>
    <mergeCell ref="D17:E17"/>
    <mergeCell ref="D9:E9"/>
    <mergeCell ref="D12:E12"/>
    <mergeCell ref="D15:E15"/>
    <mergeCell ref="H15:I15"/>
    <mergeCell ref="B14:K14"/>
    <mergeCell ref="B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43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6876.374567532599</v>
      </c>
      <c r="C11" s="6">
        <v>6451.96836297918</v>
      </c>
      <c r="D11" s="6">
        <v>6579.265020698944</v>
      </c>
      <c r="E11" s="6">
        <v>6747.088742565266</v>
      </c>
      <c r="F11" s="6">
        <v>6942.347650056125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 t="s">
        <v>26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15519.289761464323</v>
      </c>
      <c r="C18" s="14">
        <v>14561.44739840771</v>
      </c>
      <c r="D18" s="14">
        <v>14848.743225215445</v>
      </c>
      <c r="E18" s="14">
        <v>15227.50458309555</v>
      </c>
      <c r="F18" s="14">
        <v>15668.184411411667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2.2569</v>
      </c>
      <c r="C19" s="7">
        <v>2.2569</v>
      </c>
      <c r="D19" s="7">
        <v>2.2569</v>
      </c>
      <c r="E19" s="7">
        <v>2.2569</v>
      </c>
      <c r="F19" s="7">
        <v>2.2569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57" t="s">
        <v>26</v>
      </c>
      <c r="C20" s="58"/>
      <c r="D20" s="58"/>
      <c r="E20" s="58"/>
      <c r="F20" s="5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1">
    <mergeCell ref="A8:A9"/>
    <mergeCell ref="B8:F8"/>
    <mergeCell ref="B10:F10"/>
    <mergeCell ref="B13:F13"/>
    <mergeCell ref="B14:F14"/>
    <mergeCell ref="B20:F20"/>
    <mergeCell ref="A1:F1"/>
    <mergeCell ref="A2:F2"/>
    <mergeCell ref="A3:F3"/>
    <mergeCell ref="A5:F5"/>
    <mergeCell ref="A7:F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view="pageBreakPreview" zoomScale="90" zoomScaleNormal="90" zoomScaleSheetLayoutView="90" zoomScalePageLayoutView="0" workbookViewId="0" topLeftCell="A1">
      <selection activeCell="J11" sqref="J11"/>
    </sheetView>
  </sheetViews>
  <sheetFormatPr defaultColWidth="9.00390625" defaultRowHeight="12.75"/>
  <cols>
    <col min="1" max="1" width="56.00390625" style="1" customWidth="1"/>
    <col min="2" max="11" width="13.375" style="1" customWidth="1"/>
    <col min="12" max="16384" width="9.125" style="1" customWidth="1"/>
  </cols>
  <sheetData>
    <row r="1" spans="1:11" s="5" customFormat="1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5" customFormat="1" ht="1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1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="5" customFormat="1" ht="19.5" customHeight="1"/>
    <row r="5" spans="1:11" s="5" customFormat="1" ht="50.25" customHeight="1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5" customFormat="1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" customFormat="1" ht="15.75">
      <c r="A7" s="66" t="s">
        <v>44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56.25">
      <c r="A8" s="60" t="s">
        <v>0</v>
      </c>
      <c r="B8" s="10" t="s">
        <v>9</v>
      </c>
      <c r="C8" s="10" t="s">
        <v>8</v>
      </c>
      <c r="D8" s="10" t="s">
        <v>9</v>
      </c>
      <c r="E8" s="10" t="s">
        <v>8</v>
      </c>
      <c r="F8" s="10" t="s">
        <v>9</v>
      </c>
      <c r="G8" s="10" t="s">
        <v>8</v>
      </c>
      <c r="H8" s="10" t="s">
        <v>9</v>
      </c>
      <c r="I8" s="10" t="s">
        <v>8</v>
      </c>
      <c r="J8" s="10" t="s">
        <v>9</v>
      </c>
      <c r="K8" s="10" t="s">
        <v>8</v>
      </c>
    </row>
    <row r="9" spans="1:11" ht="15.75">
      <c r="A9" s="61"/>
      <c r="B9" s="45">
        <v>2019</v>
      </c>
      <c r="C9" s="46"/>
      <c r="D9" s="45">
        <v>2020</v>
      </c>
      <c r="E9" s="46"/>
      <c r="F9" s="45">
        <v>2021</v>
      </c>
      <c r="G9" s="46"/>
      <c r="H9" s="45">
        <v>2022</v>
      </c>
      <c r="I9" s="46"/>
      <c r="J9" s="45">
        <v>2023</v>
      </c>
      <c r="K9" s="46"/>
    </row>
    <row r="10" spans="1:21" s="5" customFormat="1" ht="15">
      <c r="A10" s="9" t="s">
        <v>1</v>
      </c>
      <c r="B10" s="44" t="s">
        <v>14</v>
      </c>
      <c r="C10" s="44"/>
      <c r="D10" s="44"/>
      <c r="E10" s="44"/>
      <c r="F10" s="44"/>
      <c r="G10" s="44"/>
      <c r="H10" s="44"/>
      <c r="I10" s="44"/>
      <c r="J10" s="44"/>
      <c r="K10" s="44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5" customFormat="1" ht="30">
      <c r="A11" s="9" t="s">
        <v>64</v>
      </c>
      <c r="B11" s="6">
        <v>6702.604469040607</v>
      </c>
      <c r="C11" s="6">
        <v>5227.444217062425</v>
      </c>
      <c r="D11" s="6">
        <v>6288.052448084609</v>
      </c>
      <c r="E11" s="6">
        <v>4884.522141387676</v>
      </c>
      <c r="F11" s="6">
        <v>6393.900392333248</v>
      </c>
      <c r="G11" s="6">
        <v>4963.576827016232</v>
      </c>
      <c r="H11" s="6">
        <v>6543.234731507307</v>
      </c>
      <c r="I11" s="6">
        <v>5077.878904501027</v>
      </c>
      <c r="J11" s="6">
        <v>6722.879797605368</v>
      </c>
      <c r="K11" s="6">
        <v>5216.699851347101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5" customFormat="1" ht="15">
      <c r="A12" s="9" t="s">
        <v>2</v>
      </c>
      <c r="B12" s="35" t="s">
        <v>19</v>
      </c>
      <c r="C12" s="35"/>
      <c r="D12" s="35" t="s">
        <v>20</v>
      </c>
      <c r="E12" s="35"/>
      <c r="F12" s="35" t="s">
        <v>21</v>
      </c>
      <c r="G12" s="35"/>
      <c r="H12" s="35" t="s">
        <v>22</v>
      </c>
      <c r="I12" s="35"/>
      <c r="J12" s="35" t="s">
        <v>23</v>
      </c>
      <c r="K12" s="3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5" customFormat="1" ht="45">
      <c r="A13" s="9" t="s">
        <v>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5" customFormat="1" ht="15">
      <c r="A14" s="9" t="s">
        <v>27</v>
      </c>
      <c r="B14" s="54">
        <v>198623.61768077983</v>
      </c>
      <c r="C14" s="55"/>
      <c r="D14" s="55"/>
      <c r="E14" s="55"/>
      <c r="F14" s="55"/>
      <c r="G14" s="55"/>
      <c r="H14" s="55"/>
      <c r="I14" s="55"/>
      <c r="J14" s="55"/>
      <c r="K14" s="56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5" customFormat="1" ht="15">
      <c r="A15" s="9" t="s">
        <v>25</v>
      </c>
      <c r="B15" s="37">
        <v>0.01</v>
      </c>
      <c r="C15" s="37"/>
      <c r="D15" s="37">
        <v>0.01</v>
      </c>
      <c r="E15" s="37"/>
      <c r="F15" s="37">
        <v>0.01</v>
      </c>
      <c r="G15" s="37"/>
      <c r="H15" s="37">
        <v>0.01</v>
      </c>
      <c r="I15" s="37"/>
      <c r="J15" s="37">
        <v>0.01</v>
      </c>
      <c r="K15" s="3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5" customFormat="1" ht="30">
      <c r="A16" s="9" t="s">
        <v>10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5" customFormat="1" ht="45">
      <c r="A17" s="9" t="s">
        <v>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5" customFormat="1" ht="30">
      <c r="A18" s="9" t="s">
        <v>4</v>
      </c>
      <c r="B18" s="14">
        <v>850730.3064344688</v>
      </c>
      <c r="C18" s="14">
        <v>130459.58284382126</v>
      </c>
      <c r="D18" s="14">
        <v>798113.1529906217</v>
      </c>
      <c r="E18" s="14">
        <v>121901.39090856511</v>
      </c>
      <c r="F18" s="14">
        <v>811547.9385970284</v>
      </c>
      <c r="G18" s="14">
        <v>123874.33234623508</v>
      </c>
      <c r="H18" s="14">
        <v>830502.2493748087</v>
      </c>
      <c r="I18" s="14">
        <v>126726.93119333063</v>
      </c>
      <c r="J18" s="14">
        <v>853303.759270994</v>
      </c>
      <c r="K18" s="14">
        <v>130191.43929011915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5" customFormat="1" ht="30">
      <c r="A19" s="9" t="s">
        <v>5</v>
      </c>
      <c r="B19" s="14">
        <v>126.92533333333334</v>
      </c>
      <c r="C19" s="14">
        <v>24.956666666666667</v>
      </c>
      <c r="D19" s="14">
        <v>126.92533333333334</v>
      </c>
      <c r="E19" s="14">
        <v>24.956666666666667</v>
      </c>
      <c r="F19" s="14">
        <v>126.92533333333334</v>
      </c>
      <c r="G19" s="14">
        <v>24.956666666666667</v>
      </c>
      <c r="H19" s="14">
        <v>126.92533333333334</v>
      </c>
      <c r="I19" s="14">
        <v>24.956666666666667</v>
      </c>
      <c r="J19" s="14">
        <v>126.92533333333334</v>
      </c>
      <c r="K19" s="14">
        <v>24.956666666666667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5" customFormat="1" ht="60">
      <c r="A20" s="9" t="s">
        <v>60</v>
      </c>
      <c r="B20" s="54">
        <v>69385.99946142868</v>
      </c>
      <c r="C20" s="56"/>
      <c r="D20" s="54">
        <v>0</v>
      </c>
      <c r="E20" s="56"/>
      <c r="F20" s="54">
        <v>0</v>
      </c>
      <c r="G20" s="56"/>
      <c r="H20" s="54">
        <v>0</v>
      </c>
      <c r="I20" s="56"/>
      <c r="J20" s="54">
        <v>0</v>
      </c>
      <c r="K20" s="56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="5" customFormat="1" ht="15"/>
    <row r="22" spans="1:8" s="5" customFormat="1" ht="15" hidden="1">
      <c r="A22" s="42"/>
      <c r="B22" s="42"/>
      <c r="C22" s="42"/>
      <c r="D22" s="42"/>
      <c r="E22" s="42"/>
      <c r="F22" s="42"/>
      <c r="G22" s="42"/>
      <c r="H22" s="42"/>
    </row>
    <row r="23" spans="2:11" s="5" customFormat="1" ht="15" hidden="1">
      <c r="B23" s="17">
        <f>B11*B19-B18</f>
        <v>0</v>
      </c>
      <c r="C23" s="17">
        <f aca="true" t="shared" si="0" ref="C23:K23">C11*C19-C18</f>
        <v>0</v>
      </c>
      <c r="D23" s="17">
        <f t="shared" si="0"/>
        <v>0</v>
      </c>
      <c r="E23" s="17">
        <f t="shared" si="0"/>
        <v>0</v>
      </c>
      <c r="F23" s="17">
        <f t="shared" si="0"/>
        <v>0</v>
      </c>
      <c r="G23" s="17">
        <f t="shared" si="0"/>
        <v>0</v>
      </c>
      <c r="H23" s="17">
        <f t="shared" si="0"/>
        <v>0</v>
      </c>
      <c r="I23" s="17">
        <f t="shared" si="0"/>
        <v>0</v>
      </c>
      <c r="J23" s="17">
        <f t="shared" si="0"/>
        <v>0</v>
      </c>
      <c r="K23" s="17">
        <f t="shared" si="0"/>
        <v>0</v>
      </c>
    </row>
    <row r="24" s="27" customFormat="1" ht="12.75" hidden="1"/>
    <row r="25" s="27" customFormat="1" ht="33.75" customHeight="1"/>
    <row r="26" s="27" customFormat="1" ht="12.75"/>
    <row r="27" s="27" customFormat="1" ht="12.75"/>
    <row r="28" s="27" customFormat="1" ht="12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</sheetData>
  <sheetProtection/>
  <mergeCells count="40">
    <mergeCell ref="B20:C20"/>
    <mergeCell ref="D20:E20"/>
    <mergeCell ref="F20:G20"/>
    <mergeCell ref="H20:I20"/>
    <mergeCell ref="J20:K20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B14:K14"/>
    <mergeCell ref="B12:C12"/>
    <mergeCell ref="J17:K17"/>
    <mergeCell ref="A22:H22"/>
    <mergeCell ref="B10:K10"/>
    <mergeCell ref="B13:K13"/>
    <mergeCell ref="B15:C15"/>
    <mergeCell ref="D15:E15"/>
    <mergeCell ref="F15:G15"/>
    <mergeCell ref="H15:I15"/>
    <mergeCell ref="J15:K15"/>
    <mergeCell ref="H12:I12"/>
    <mergeCell ref="J12:K12"/>
    <mergeCell ref="H9:I9"/>
    <mergeCell ref="J9:K9"/>
    <mergeCell ref="D12:E12"/>
    <mergeCell ref="F12:G12"/>
    <mergeCell ref="D9:E9"/>
    <mergeCell ref="A1:K1"/>
    <mergeCell ref="A2:K2"/>
    <mergeCell ref="A3:K3"/>
    <mergeCell ref="F9:G9"/>
    <mergeCell ref="B9:C9"/>
    <mergeCell ref="A8:A9"/>
    <mergeCell ref="A5:K5"/>
    <mergeCell ref="A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40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6539.056392420117</v>
      </c>
      <c r="C11" s="6">
        <v>6002.110112945269</v>
      </c>
      <c r="D11" s="6">
        <v>6026.574186640745</v>
      </c>
      <c r="E11" s="6">
        <v>6066.178989887644</v>
      </c>
      <c r="F11" s="6">
        <v>6279.491775953121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169327.10234164132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921326.8894664247</v>
      </c>
      <c r="C18" s="14">
        <v>845673.3064735365</v>
      </c>
      <c r="D18" s="14">
        <v>849120.1966009344</v>
      </c>
      <c r="E18" s="14">
        <v>854700.3549592094</v>
      </c>
      <c r="F18" s="14">
        <v>884755.2732646909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140.896</v>
      </c>
      <c r="C19" s="7">
        <v>140.896</v>
      </c>
      <c r="D19" s="7">
        <v>140.896</v>
      </c>
      <c r="E19" s="7">
        <v>140.896</v>
      </c>
      <c r="F19" s="7">
        <v>140.896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75299.46784345416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41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5387.868524211512</v>
      </c>
      <c r="C11" s="6">
        <v>5362.880229154282</v>
      </c>
      <c r="D11" s="6">
        <v>5459.898040368713</v>
      </c>
      <c r="E11" s="6">
        <v>5586.853669050547</v>
      </c>
      <c r="F11" s="6">
        <v>5737.496106682261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151161.8415111593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663963.2018441572</v>
      </c>
      <c r="C18" s="14">
        <v>660883.8192793695</v>
      </c>
      <c r="D18" s="14">
        <v>672839.6152087576</v>
      </c>
      <c r="E18" s="14">
        <v>688484.7381981061</v>
      </c>
      <c r="F18" s="14">
        <v>707048.857714775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123.233</v>
      </c>
      <c r="C19" s="7">
        <v>123.233</v>
      </c>
      <c r="D19" s="7">
        <v>123.233</v>
      </c>
      <c r="E19" s="7">
        <v>123.233</v>
      </c>
      <c r="F19" s="7">
        <v>123.233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14346.104299622086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90" zoomScaleSheetLayoutView="90" zoomScalePageLayoutView="0" workbookViewId="0" topLeftCell="A1">
      <pane xSplit="1" ySplit="9" topLeftCell="B10" activePane="bottomRight" state="frozen"/>
      <selection pane="topLeft" activeCell="B14" sqref="B14:K14"/>
      <selection pane="topRight" activeCell="B14" sqref="B14:K14"/>
      <selection pane="bottomLeft" activeCell="B14" sqref="B14:K14"/>
      <selection pane="bottomRight" activeCell="B14" sqref="B14:K14"/>
    </sheetView>
  </sheetViews>
  <sheetFormatPr defaultColWidth="9.00390625" defaultRowHeight="12.75"/>
  <cols>
    <col min="1" max="1" width="56.00390625" style="4" customWidth="1"/>
    <col min="2" max="11" width="13.625" style="4" customWidth="1"/>
    <col min="12" max="16384" width="9.125" style="4" customWidth="1"/>
  </cols>
  <sheetData>
    <row r="1" spans="1:11" s="5" customFormat="1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5" customFormat="1" ht="1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1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="5" customFormat="1" ht="19.5" customHeight="1"/>
    <row r="5" spans="1:11" s="5" customFormat="1" ht="50.25" customHeight="1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5" customFormat="1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5" customFormat="1" ht="15">
      <c r="A7" s="39" t="s">
        <v>55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5">
      <c r="A8" s="60" t="s">
        <v>0</v>
      </c>
      <c r="B8" s="10" t="s">
        <v>6</v>
      </c>
      <c r="C8" s="10" t="s">
        <v>7</v>
      </c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</row>
    <row r="9" spans="1:11" ht="15">
      <c r="A9" s="61"/>
      <c r="B9" s="38">
        <f>Мурманск!B9</f>
        <v>2019</v>
      </c>
      <c r="C9" s="38"/>
      <c r="D9" s="38">
        <f>Мурманск!D9</f>
        <v>2020</v>
      </c>
      <c r="E9" s="38"/>
      <c r="F9" s="38">
        <f>Мурманск!F9</f>
        <v>2021</v>
      </c>
      <c r="G9" s="38"/>
      <c r="H9" s="38">
        <f>Мурманск!H9</f>
        <v>2022</v>
      </c>
      <c r="I9" s="38"/>
      <c r="J9" s="38">
        <f>Мурманск!J9</f>
        <v>2023</v>
      </c>
      <c r="K9" s="38"/>
    </row>
    <row r="10" spans="1:26" s="5" customFormat="1" ht="15">
      <c r="A10" s="9" t="s">
        <v>1</v>
      </c>
      <c r="B10" s="48" t="s">
        <v>14</v>
      </c>
      <c r="C10" s="49"/>
      <c r="D10" s="49"/>
      <c r="E10" s="49"/>
      <c r="F10" s="49"/>
      <c r="G10" s="49"/>
      <c r="H10" s="49"/>
      <c r="I10" s="49"/>
      <c r="J10" s="49"/>
      <c r="K10" s="5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6494.802810660873</v>
      </c>
      <c r="C11" s="6">
        <v>6313.796994566466</v>
      </c>
      <c r="D11" s="6">
        <v>6724.318084664381</v>
      </c>
      <c r="E11" s="6">
        <v>6484.527747810549</v>
      </c>
      <c r="F11" s="6">
        <v>6855.0276476704585</v>
      </c>
      <c r="G11" s="6">
        <v>6606.533155929461</v>
      </c>
      <c r="H11" s="6">
        <v>7016.129915453801</v>
      </c>
      <c r="I11" s="6">
        <v>6762.234702030973</v>
      </c>
      <c r="J11" s="6">
        <v>7203.722601565012</v>
      </c>
      <c r="K11" s="6">
        <v>6945.988913490497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15">
      <c r="A12" s="9" t="s">
        <v>2</v>
      </c>
      <c r="B12" s="35" t="s">
        <v>19</v>
      </c>
      <c r="C12" s="35"/>
      <c r="D12" s="35" t="s">
        <v>20</v>
      </c>
      <c r="E12" s="35"/>
      <c r="F12" s="35" t="s">
        <v>21</v>
      </c>
      <c r="G12" s="35"/>
      <c r="H12" s="35" t="s">
        <v>22</v>
      </c>
      <c r="I12" s="35"/>
      <c r="J12" s="35" t="s">
        <v>23</v>
      </c>
      <c r="K12" s="3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383198.84792682517</v>
      </c>
      <c r="C14" s="55"/>
      <c r="D14" s="55"/>
      <c r="E14" s="55"/>
      <c r="F14" s="55"/>
      <c r="G14" s="55"/>
      <c r="H14" s="55"/>
      <c r="I14" s="55"/>
      <c r="J14" s="55"/>
      <c r="K14" s="5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62">
        <v>0.01</v>
      </c>
      <c r="C15" s="63"/>
      <c r="D15" s="62">
        <v>0.01</v>
      </c>
      <c r="E15" s="63"/>
      <c r="F15" s="62">
        <v>0.01</v>
      </c>
      <c r="G15" s="63"/>
      <c r="H15" s="62">
        <v>0.01</v>
      </c>
      <c r="I15" s="63"/>
      <c r="J15" s="62">
        <v>0.01</v>
      </c>
      <c r="K15" s="6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51"/>
      <c r="C16" s="53"/>
      <c r="D16" s="51"/>
      <c r="E16" s="53"/>
      <c r="F16" s="51"/>
      <c r="G16" s="53"/>
      <c r="H16" s="51"/>
      <c r="I16" s="53"/>
      <c r="J16" s="51"/>
      <c r="K16" s="5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51"/>
      <c r="C17" s="53"/>
      <c r="D17" s="51"/>
      <c r="E17" s="53"/>
      <c r="F17" s="51"/>
      <c r="G17" s="53"/>
      <c r="H17" s="51"/>
      <c r="I17" s="53"/>
      <c r="J17" s="51"/>
      <c r="K17" s="5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1361317.1639173296</v>
      </c>
      <c r="C18" s="14">
        <v>46759.98054175925</v>
      </c>
      <c r="D18" s="14">
        <v>1409423.7948637388</v>
      </c>
      <c r="E18" s="14">
        <v>48024.412500284925</v>
      </c>
      <c r="F18" s="14">
        <v>1436820.6499793758</v>
      </c>
      <c r="G18" s="14">
        <v>48927.984552813585</v>
      </c>
      <c r="H18" s="14">
        <v>1470587.8464090321</v>
      </c>
      <c r="I18" s="14">
        <v>50081.110203241384</v>
      </c>
      <c r="J18" s="14">
        <v>1509907.4610106281</v>
      </c>
      <c r="K18" s="14">
        <v>51441.99389331062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14">
        <v>209.601</v>
      </c>
      <c r="C19" s="14">
        <v>7.406</v>
      </c>
      <c r="D19" s="14">
        <v>209.601</v>
      </c>
      <c r="E19" s="14">
        <v>7.406</v>
      </c>
      <c r="F19" s="14">
        <v>209.601</v>
      </c>
      <c r="G19" s="14">
        <v>7.406</v>
      </c>
      <c r="H19" s="14">
        <v>209.601</v>
      </c>
      <c r="I19" s="14">
        <v>7.406</v>
      </c>
      <c r="J19" s="14">
        <v>209.601</v>
      </c>
      <c r="K19" s="14">
        <v>7.406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-11018.920659034306</v>
      </c>
      <c r="C20" s="14">
        <v>-389.34034857089455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pans="1:11" s="5" customFormat="1" ht="15" hidden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2:11" s="5" customFormat="1" ht="15" hidden="1">
      <c r="B23" s="17">
        <f aca="true" t="shared" si="0" ref="B23:K23">B11*B19-B18</f>
        <v>0</v>
      </c>
      <c r="C23" s="17">
        <f t="shared" si="0"/>
        <v>0</v>
      </c>
      <c r="D23" s="17">
        <f t="shared" si="0"/>
        <v>0</v>
      </c>
      <c r="E23" s="17">
        <f t="shared" si="0"/>
        <v>0</v>
      </c>
      <c r="F23" s="17">
        <f t="shared" si="0"/>
        <v>0</v>
      </c>
      <c r="G23" s="17">
        <f t="shared" si="0"/>
        <v>0</v>
      </c>
      <c r="H23" s="17">
        <f t="shared" si="0"/>
        <v>0</v>
      </c>
      <c r="I23" s="17">
        <f t="shared" si="0"/>
        <v>0</v>
      </c>
      <c r="J23" s="17">
        <f t="shared" si="0"/>
        <v>0</v>
      </c>
      <c r="K23" s="17">
        <f t="shared" si="0"/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</sheetData>
  <sheetProtection/>
  <mergeCells count="35">
    <mergeCell ref="J17:K17"/>
    <mergeCell ref="H9:I9"/>
    <mergeCell ref="H12:I12"/>
    <mergeCell ref="H15:I15"/>
    <mergeCell ref="H16:I16"/>
    <mergeCell ref="B10:K10"/>
    <mergeCell ref="B13:K13"/>
    <mergeCell ref="H17:I17"/>
    <mergeCell ref="F15:G15"/>
    <mergeCell ref="F16:G16"/>
    <mergeCell ref="A1:K1"/>
    <mergeCell ref="A2:K2"/>
    <mergeCell ref="A3:K3"/>
    <mergeCell ref="A5:K5"/>
    <mergeCell ref="A7:K7"/>
    <mergeCell ref="B15:C15"/>
    <mergeCell ref="B14:K14"/>
    <mergeCell ref="B16:C16"/>
    <mergeCell ref="B17:C17"/>
    <mergeCell ref="B12:C12"/>
    <mergeCell ref="B9:C9"/>
    <mergeCell ref="A22:K22"/>
    <mergeCell ref="J9:K9"/>
    <mergeCell ref="J12:K12"/>
    <mergeCell ref="J15:K15"/>
    <mergeCell ref="J16:K16"/>
    <mergeCell ref="A8:A9"/>
    <mergeCell ref="F17:G17"/>
    <mergeCell ref="F9:G9"/>
    <mergeCell ref="F12:G12"/>
    <mergeCell ref="D17:E17"/>
    <mergeCell ref="D9:E9"/>
    <mergeCell ref="D12:E12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59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9382.456084537984</v>
      </c>
      <c r="C11" s="6">
        <v>8939.859678522242</v>
      </c>
      <c r="D11" s="6">
        <v>9107.835967438585</v>
      </c>
      <c r="E11" s="6">
        <v>9322.428586689164</v>
      </c>
      <c r="F11" s="6">
        <v>9569.38356724947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91353.98434452791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320636.0542330011</v>
      </c>
      <c r="C18" s="14">
        <v>305510.7646538191</v>
      </c>
      <c r="D18" s="14">
        <v>311251.1863512462</v>
      </c>
      <c r="E18" s="14">
        <v>318584.6745215155</v>
      </c>
      <c r="F18" s="14">
        <v>327024.1140271834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34.174</v>
      </c>
      <c r="C19" s="7">
        <v>34.174</v>
      </c>
      <c r="D19" s="7">
        <v>34.174</v>
      </c>
      <c r="E19" s="7">
        <v>34.174</v>
      </c>
      <c r="F19" s="7">
        <v>34.174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18712.605946929623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SheetLayoutView="100" zoomScalePageLayoutView="0" workbookViewId="0" topLeftCell="A7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36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5593.669048132467</v>
      </c>
      <c r="C11" s="6">
        <v>5738.423167417107</v>
      </c>
      <c r="D11" s="6">
        <v>5859.598439052723</v>
      </c>
      <c r="E11" s="6">
        <v>6008.737979891324</v>
      </c>
      <c r="F11" s="6">
        <v>6182.4258326134195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 t="s">
        <v>26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8351.347888861774</v>
      </c>
      <c r="C18" s="14">
        <v>8567.465788953741</v>
      </c>
      <c r="D18" s="14">
        <v>8748.380469505715</v>
      </c>
      <c r="E18" s="14">
        <v>8971.045803977748</v>
      </c>
      <c r="F18" s="14">
        <v>9230.361768091836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1.493</v>
      </c>
      <c r="C19" s="7">
        <v>1.493</v>
      </c>
      <c r="D19" s="7">
        <v>1.493</v>
      </c>
      <c r="E19" s="7">
        <v>1.493</v>
      </c>
      <c r="F19" s="7">
        <v>1.493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57" t="s">
        <v>26</v>
      </c>
      <c r="C20" s="58"/>
      <c r="D20" s="58"/>
      <c r="E20" s="58"/>
      <c r="F20" s="5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1">
    <mergeCell ref="A8:A9"/>
    <mergeCell ref="B8:F8"/>
    <mergeCell ref="B10:F10"/>
    <mergeCell ref="B13:F13"/>
    <mergeCell ref="B14:F14"/>
    <mergeCell ref="B20:F20"/>
    <mergeCell ref="A1:F1"/>
    <mergeCell ref="A2:F2"/>
    <mergeCell ref="A3:F3"/>
    <mergeCell ref="A5:F5"/>
    <mergeCell ref="A7:F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90" zoomScaleNormal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1" customWidth="1"/>
    <col min="2" max="16" width="12.00390625" style="1" customWidth="1"/>
    <col min="17" max="16384" width="9.125" style="1" customWidth="1"/>
  </cols>
  <sheetData>
    <row r="1" spans="1:16" s="5" customFormat="1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5" customFormat="1" ht="1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5" customFormat="1" ht="1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="5" customFormat="1" ht="19.5" customHeight="1"/>
    <row r="5" spans="1:16" s="5" customFormat="1" ht="50.25" customHeight="1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5" customFormat="1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2" customFormat="1" ht="15.75">
      <c r="A7" s="66" t="s">
        <v>45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72.75" customHeight="1">
      <c r="A8" s="60" t="s">
        <v>0</v>
      </c>
      <c r="B8" s="10" t="s">
        <v>9</v>
      </c>
      <c r="C8" s="10" t="s">
        <v>8</v>
      </c>
      <c r="D8" s="10" t="s">
        <v>46</v>
      </c>
      <c r="E8" s="10" t="s">
        <v>9</v>
      </c>
      <c r="F8" s="10" t="s">
        <v>8</v>
      </c>
      <c r="G8" s="10" t="s">
        <v>46</v>
      </c>
      <c r="H8" s="10" t="s">
        <v>9</v>
      </c>
      <c r="I8" s="10" t="s">
        <v>8</v>
      </c>
      <c r="J8" s="10" t="s">
        <v>46</v>
      </c>
      <c r="K8" s="10" t="s">
        <v>9</v>
      </c>
      <c r="L8" s="10" t="s">
        <v>8</v>
      </c>
      <c r="M8" s="10" t="s">
        <v>46</v>
      </c>
      <c r="N8" s="10" t="s">
        <v>9</v>
      </c>
      <c r="O8" s="10" t="s">
        <v>8</v>
      </c>
      <c r="P8" s="10" t="s">
        <v>46</v>
      </c>
    </row>
    <row r="9" spans="1:16" ht="15.75">
      <c r="A9" s="61"/>
      <c r="B9" s="45">
        <v>2019</v>
      </c>
      <c r="C9" s="46"/>
      <c r="D9" s="47"/>
      <c r="E9" s="45">
        <v>2020</v>
      </c>
      <c r="F9" s="46"/>
      <c r="G9" s="47"/>
      <c r="H9" s="45">
        <v>2021</v>
      </c>
      <c r="I9" s="46"/>
      <c r="J9" s="47"/>
      <c r="K9" s="45">
        <v>2022</v>
      </c>
      <c r="L9" s="46"/>
      <c r="M9" s="47"/>
      <c r="N9" s="45">
        <v>2023</v>
      </c>
      <c r="O9" s="46"/>
      <c r="P9" s="47"/>
    </row>
    <row r="10" spans="1:26" s="5" customFormat="1" ht="15">
      <c r="A10" s="9" t="s">
        <v>1</v>
      </c>
      <c r="B10" s="44" t="s">
        <v>14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7565.574889188674</v>
      </c>
      <c r="C11" s="6">
        <v>5907.80127074766</v>
      </c>
      <c r="D11" s="6">
        <v>5349.305165570419</v>
      </c>
      <c r="E11" s="6">
        <v>6438.403315489003</v>
      </c>
      <c r="F11" s="6">
        <v>5001.997089386004</v>
      </c>
      <c r="G11" s="6">
        <v>4452.243385648329</v>
      </c>
      <c r="H11" s="6">
        <v>6436.820526932083</v>
      </c>
      <c r="I11" s="6">
        <v>5021.019431277132</v>
      </c>
      <c r="J11" s="6">
        <v>4479.634205406699</v>
      </c>
      <c r="K11" s="6">
        <v>6584.350474708703</v>
      </c>
      <c r="L11" s="6">
        <v>5127.433938860197</v>
      </c>
      <c r="M11" s="6">
        <v>4576.165100476658</v>
      </c>
      <c r="N11" s="6">
        <v>6767.227683628582</v>
      </c>
      <c r="O11" s="6">
        <v>5269.043282975025</v>
      </c>
      <c r="P11" s="6">
        <v>4703.287118922231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15">
      <c r="A12" s="9" t="s">
        <v>2</v>
      </c>
      <c r="B12" s="35" t="s">
        <v>19</v>
      </c>
      <c r="C12" s="35"/>
      <c r="D12" s="35"/>
      <c r="E12" s="35" t="s">
        <v>20</v>
      </c>
      <c r="F12" s="35"/>
      <c r="G12" s="35"/>
      <c r="H12" s="35" t="s">
        <v>21</v>
      </c>
      <c r="I12" s="35"/>
      <c r="J12" s="35"/>
      <c r="K12" s="35" t="s">
        <v>22</v>
      </c>
      <c r="L12" s="35"/>
      <c r="M12" s="35"/>
      <c r="N12" s="35" t="s">
        <v>23</v>
      </c>
      <c r="O12" s="35"/>
      <c r="P12" s="3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75242.73907656115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37">
        <v>0.01</v>
      </c>
      <c r="C15" s="37"/>
      <c r="D15" s="37"/>
      <c r="E15" s="37">
        <v>0.01</v>
      </c>
      <c r="F15" s="37"/>
      <c r="G15" s="37"/>
      <c r="H15" s="37">
        <v>0.01</v>
      </c>
      <c r="I15" s="37"/>
      <c r="J15" s="37"/>
      <c r="K15" s="37">
        <v>0.01</v>
      </c>
      <c r="L15" s="37"/>
      <c r="M15" s="37"/>
      <c r="N15" s="37">
        <v>0.01</v>
      </c>
      <c r="O15" s="37"/>
      <c r="P15" s="37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484784.3858911355</v>
      </c>
      <c r="C18" s="14">
        <v>52764.5424161376</v>
      </c>
      <c r="D18" s="14">
        <v>3337.966423315942</v>
      </c>
      <c r="E18" s="14">
        <v>412557.86151546595</v>
      </c>
      <c r="F18" s="14">
        <v>44674.503337669536</v>
      </c>
      <c r="G18" s="14">
        <v>2778.1998726445577</v>
      </c>
      <c r="H18" s="14">
        <v>412456.4401179117</v>
      </c>
      <c r="I18" s="14">
        <v>44844.39821387982</v>
      </c>
      <c r="J18" s="14">
        <v>2795.2917441737795</v>
      </c>
      <c r="K18" s="14">
        <v>421909.8149348928</v>
      </c>
      <c r="L18" s="14">
        <v>45794.82165260671</v>
      </c>
      <c r="M18" s="14">
        <v>2855.5270226974353</v>
      </c>
      <c r="N18" s="14">
        <v>433628.1597689911</v>
      </c>
      <c r="O18" s="14">
        <v>47059.58190801094</v>
      </c>
      <c r="P18" s="14">
        <v>2934.851162207472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14">
        <v>64.07766666666667</v>
      </c>
      <c r="C19" s="14">
        <v>8.931333333333333</v>
      </c>
      <c r="D19" s="14">
        <v>0.624</v>
      </c>
      <c r="E19" s="14">
        <v>64.07766666666667</v>
      </c>
      <c r="F19" s="14">
        <v>8.931333333333333</v>
      </c>
      <c r="G19" s="14">
        <v>0.624</v>
      </c>
      <c r="H19" s="14">
        <v>64.07766666666667</v>
      </c>
      <c r="I19" s="14">
        <v>8.931333333333333</v>
      </c>
      <c r="J19" s="14">
        <v>0.624</v>
      </c>
      <c r="K19" s="14">
        <v>64.07766666666667</v>
      </c>
      <c r="L19" s="14">
        <v>8.931333333333333</v>
      </c>
      <c r="M19" s="14">
        <v>0.624</v>
      </c>
      <c r="N19" s="14">
        <v>64.07766666666667</v>
      </c>
      <c r="O19" s="14">
        <v>8.931333333333333</v>
      </c>
      <c r="P19" s="14">
        <v>0.624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74767.78362477483</v>
      </c>
      <c r="C20" s="14">
        <v>74287.94594973436</v>
      </c>
      <c r="D20" s="14">
        <v>479.8376750404654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pans="1:11" s="5" customFormat="1" ht="15" hidden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2:16" s="5" customFormat="1" ht="15" hidden="1">
      <c r="B23" s="17">
        <f aca="true" t="shared" si="0" ref="B23:P23">B11*B19-B18</f>
        <v>0</v>
      </c>
      <c r="C23" s="17">
        <f t="shared" si="0"/>
        <v>0</v>
      </c>
      <c r="D23" s="17">
        <f t="shared" si="0"/>
        <v>0</v>
      </c>
      <c r="E23" s="17">
        <f t="shared" si="0"/>
        <v>0</v>
      </c>
      <c r="F23" s="17">
        <f t="shared" si="0"/>
        <v>0</v>
      </c>
      <c r="G23" s="17">
        <f t="shared" si="0"/>
        <v>0</v>
      </c>
      <c r="H23" s="17">
        <f t="shared" si="0"/>
        <v>0</v>
      </c>
      <c r="I23" s="17">
        <f t="shared" si="0"/>
        <v>0</v>
      </c>
      <c r="J23" s="17">
        <f t="shared" si="0"/>
        <v>0</v>
      </c>
      <c r="K23" s="17">
        <f t="shared" si="0"/>
        <v>0</v>
      </c>
      <c r="L23" s="17">
        <f t="shared" si="0"/>
        <v>0</v>
      </c>
      <c r="M23" s="17">
        <f t="shared" si="0"/>
        <v>0</v>
      </c>
      <c r="N23" s="17">
        <f t="shared" si="0"/>
        <v>0</v>
      </c>
      <c r="O23" s="17">
        <f t="shared" si="0"/>
        <v>0</v>
      </c>
      <c r="P23" s="17">
        <f t="shared" si="0"/>
        <v>0</v>
      </c>
    </row>
    <row r="24" s="27" customFormat="1" ht="12.75" hidden="1"/>
    <row r="25" s="27" customFormat="1" ht="33.75" customHeight="1"/>
    <row r="26" s="27" customFormat="1" ht="12.75"/>
    <row r="27" s="27" customFormat="1" ht="12.75"/>
    <row r="28" s="27" customFormat="1" ht="12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</sheetData>
  <sheetProtection/>
  <mergeCells count="35">
    <mergeCell ref="A22:K22"/>
    <mergeCell ref="B16:D16"/>
    <mergeCell ref="E16:G16"/>
    <mergeCell ref="H16:J16"/>
    <mergeCell ref="K16:M16"/>
    <mergeCell ref="N16:P16"/>
    <mergeCell ref="B17:D17"/>
    <mergeCell ref="E17:G17"/>
    <mergeCell ref="H17:J17"/>
    <mergeCell ref="K17:M17"/>
    <mergeCell ref="N17:P17"/>
    <mergeCell ref="B13:P13"/>
    <mergeCell ref="B15:D15"/>
    <mergeCell ref="E15:G15"/>
    <mergeCell ref="H15:J15"/>
    <mergeCell ref="K15:M15"/>
    <mergeCell ref="N15:P15"/>
    <mergeCell ref="B14:P14"/>
    <mergeCell ref="N9:P9"/>
    <mergeCell ref="B10:P10"/>
    <mergeCell ref="B12:D12"/>
    <mergeCell ref="E12:G12"/>
    <mergeCell ref="H12:J12"/>
    <mergeCell ref="K12:M12"/>
    <mergeCell ref="N12:P12"/>
    <mergeCell ref="A1:P1"/>
    <mergeCell ref="A2:P2"/>
    <mergeCell ref="A3:P3"/>
    <mergeCell ref="A5:P5"/>
    <mergeCell ref="A7:P7"/>
    <mergeCell ref="A8:A9"/>
    <mergeCell ref="B9:D9"/>
    <mergeCell ref="E9:G9"/>
    <mergeCell ref="H9:J9"/>
    <mergeCell ref="K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54</v>
      </c>
      <c r="B7" s="39"/>
      <c r="C7" s="39"/>
      <c r="D7" s="39"/>
      <c r="E7" s="39"/>
      <c r="F7" s="39"/>
    </row>
    <row r="8" spans="1:6" ht="15">
      <c r="A8" s="60" t="s">
        <v>0</v>
      </c>
      <c r="B8" s="38" t="s">
        <v>6</v>
      </c>
      <c r="C8" s="38"/>
      <c r="D8" s="38"/>
      <c r="E8" s="38"/>
      <c r="F8" s="38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4" t="s">
        <v>13</v>
      </c>
      <c r="C10" s="44"/>
      <c r="D10" s="44"/>
      <c r="E10" s="44"/>
      <c r="F10" s="4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17225.68898196536</v>
      </c>
      <c r="C11" s="6">
        <v>18500.484030988027</v>
      </c>
      <c r="D11" s="6">
        <v>18912.613252389267</v>
      </c>
      <c r="E11" s="6">
        <v>19365.577397559027</v>
      </c>
      <c r="F11" s="6">
        <v>19861.410510908605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44358.86020486606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112449.29767426985</v>
      </c>
      <c r="C18" s="14">
        <v>120771.15975428984</v>
      </c>
      <c r="D18" s="14">
        <v>123461.53931159712</v>
      </c>
      <c r="E18" s="14">
        <v>126418.48925126532</v>
      </c>
      <c r="F18" s="14">
        <v>129655.28781521137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6.528</v>
      </c>
      <c r="C19" s="7">
        <v>6.528</v>
      </c>
      <c r="D19" s="7">
        <v>6.528</v>
      </c>
      <c r="E19" s="7">
        <v>6.528</v>
      </c>
      <c r="F19" s="7">
        <v>6.528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-3694.542019210555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53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10883.552090878968</v>
      </c>
      <c r="C11" s="6">
        <v>8978.252567195235</v>
      </c>
      <c r="D11" s="6">
        <v>8740.613449583207</v>
      </c>
      <c r="E11" s="6">
        <v>8932.221115325683</v>
      </c>
      <c r="F11" s="6">
        <v>9306.535943801016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17830.397484966925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56159.12878893547</v>
      </c>
      <c r="C18" s="14">
        <v>46327.78324672742</v>
      </c>
      <c r="D18" s="14">
        <v>45101.56539984935</v>
      </c>
      <c r="E18" s="14">
        <v>46090.26095508053</v>
      </c>
      <c r="F18" s="14">
        <v>48021.72547001325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5.16</v>
      </c>
      <c r="C19" s="7">
        <v>5.16</v>
      </c>
      <c r="D19" s="7">
        <v>5.16</v>
      </c>
      <c r="E19" s="7">
        <v>5.16</v>
      </c>
      <c r="F19" s="7">
        <v>5.16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8953.52877842451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52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11101.156843777622</v>
      </c>
      <c r="C11" s="6">
        <v>9183.83000768263</v>
      </c>
      <c r="D11" s="6">
        <v>9415.02360939242</v>
      </c>
      <c r="E11" s="6">
        <v>9683.492566244797</v>
      </c>
      <c r="F11" s="6">
        <v>9961.67135912803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8455.372873642118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19926.576534580832</v>
      </c>
      <c r="C18" s="14">
        <v>16484.97486379032</v>
      </c>
      <c r="D18" s="14">
        <v>16899.967378859394</v>
      </c>
      <c r="E18" s="14">
        <v>17381.869156409408</v>
      </c>
      <c r="F18" s="14">
        <v>17881.20008963481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1.795</v>
      </c>
      <c r="C19" s="7">
        <v>1.795</v>
      </c>
      <c r="D19" s="7">
        <v>1.795</v>
      </c>
      <c r="E19" s="7">
        <v>1.795</v>
      </c>
      <c r="F19" s="7">
        <v>1.795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3222.8800448106817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49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10481.687887570875</v>
      </c>
      <c r="C11" s="6">
        <v>9451.581163753553</v>
      </c>
      <c r="D11" s="6">
        <v>9628.156262472556</v>
      </c>
      <c r="E11" s="6">
        <v>9858.897420181882</v>
      </c>
      <c r="F11" s="6">
        <v>10121.783037109706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37740.54598049991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144091.76339043683</v>
      </c>
      <c r="C18" s="14">
        <v>129930.8862581201</v>
      </c>
      <c r="D18" s="14">
        <v>132358.26414021023</v>
      </c>
      <c r="E18" s="14">
        <v>135530.26283524034</v>
      </c>
      <c r="F18" s="14">
        <v>139144.15141114712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13.747</v>
      </c>
      <c r="C19" s="7">
        <v>13.747</v>
      </c>
      <c r="D19" s="7">
        <v>13.747</v>
      </c>
      <c r="E19" s="7">
        <v>13.747</v>
      </c>
      <c r="F19" s="7">
        <v>13.747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14294.657563700384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47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7601.667790783519</v>
      </c>
      <c r="C11" s="6">
        <v>7083.26144805986</v>
      </c>
      <c r="D11" s="6">
        <v>7217.079336477029</v>
      </c>
      <c r="E11" s="6">
        <v>7393.2573568239</v>
      </c>
      <c r="F11" s="6">
        <v>7597.655532213459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129429.85192720933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510550.8138323935</v>
      </c>
      <c r="C18" s="14">
        <v>475733.08863604435</v>
      </c>
      <c r="D18" s="14">
        <v>484720.6994758067</v>
      </c>
      <c r="E18" s="14">
        <v>496553.3438563636</v>
      </c>
      <c r="F18" s="14">
        <v>510281.33851005253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67.163</v>
      </c>
      <c r="C19" s="7">
        <v>67.163</v>
      </c>
      <c r="D19" s="7">
        <v>67.163</v>
      </c>
      <c r="E19" s="7">
        <v>67.163</v>
      </c>
      <c r="F19" s="7">
        <v>67.163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38022.998239180815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11" width="14.375" style="4" customWidth="1"/>
    <col min="12" max="16384" width="9.125" style="4" customWidth="1"/>
  </cols>
  <sheetData>
    <row r="1" spans="1:11" s="5" customFormat="1" ht="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5" customFormat="1" ht="1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1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="5" customFormat="1" ht="19.5" customHeight="1"/>
    <row r="5" spans="1:11" s="5" customFormat="1" ht="27.75" customHeight="1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5" customFormat="1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5" customFormat="1" ht="15">
      <c r="A7" s="39" t="s">
        <v>50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26" ht="90">
      <c r="A8" s="60" t="s">
        <v>0</v>
      </c>
      <c r="B8" s="19" t="s">
        <v>58</v>
      </c>
      <c r="C8" s="19" t="s">
        <v>11</v>
      </c>
      <c r="D8" s="19" t="s">
        <v>58</v>
      </c>
      <c r="E8" s="19" t="s">
        <v>11</v>
      </c>
      <c r="F8" s="19" t="s">
        <v>58</v>
      </c>
      <c r="G8" s="19" t="s">
        <v>11</v>
      </c>
      <c r="H8" s="19" t="s">
        <v>58</v>
      </c>
      <c r="I8" s="19" t="s">
        <v>11</v>
      </c>
      <c r="J8" s="19" t="s">
        <v>58</v>
      </c>
      <c r="K8" s="19" t="s">
        <v>11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61"/>
      <c r="B9" s="45">
        <f>Мурманск!B9</f>
        <v>2019</v>
      </c>
      <c r="C9" s="47"/>
      <c r="D9" s="45">
        <f>Мурманск!D9</f>
        <v>2020</v>
      </c>
      <c r="E9" s="47"/>
      <c r="F9" s="45">
        <f>Мурманск!F9</f>
        <v>2021</v>
      </c>
      <c r="G9" s="47"/>
      <c r="H9" s="45">
        <f>Мурманск!H9</f>
        <v>2022</v>
      </c>
      <c r="I9" s="47"/>
      <c r="J9" s="45">
        <f>Мурманск!J9</f>
        <v>2023</v>
      </c>
      <c r="K9" s="4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5" customFormat="1" ht="15">
      <c r="A10" s="9" t="s">
        <v>1</v>
      </c>
      <c r="B10" s="48" t="s">
        <v>14</v>
      </c>
      <c r="C10" s="49"/>
      <c r="D10" s="49"/>
      <c r="E10" s="49"/>
      <c r="F10" s="49"/>
      <c r="G10" s="49"/>
      <c r="H10" s="49"/>
      <c r="I10" s="49"/>
      <c r="J10" s="49"/>
      <c r="K10" s="5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14232.54836713218</v>
      </c>
      <c r="C11" s="6">
        <v>11578.10638307671</v>
      </c>
      <c r="D11" s="6">
        <v>15503.344350270165</v>
      </c>
      <c r="E11" s="6">
        <v>12611.892512195825</v>
      </c>
      <c r="F11" s="6">
        <v>15900.76923369796</v>
      </c>
      <c r="G11" s="6">
        <v>12935.195652358352</v>
      </c>
      <c r="H11" s="6">
        <v>16291.35986164789</v>
      </c>
      <c r="I11" s="6">
        <v>13252.93916012542</v>
      </c>
      <c r="J11" s="6">
        <v>16699.64298139068</v>
      </c>
      <c r="K11" s="6">
        <v>13585.075420818766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15">
      <c r="A12" s="9" t="s">
        <v>2</v>
      </c>
      <c r="B12" s="35" t="s">
        <v>19</v>
      </c>
      <c r="C12" s="35"/>
      <c r="D12" s="35" t="s">
        <v>20</v>
      </c>
      <c r="E12" s="35"/>
      <c r="F12" s="35" t="s">
        <v>21</v>
      </c>
      <c r="G12" s="35"/>
      <c r="H12" s="35" t="s">
        <v>22</v>
      </c>
      <c r="I12" s="35"/>
      <c r="J12" s="35" t="s">
        <v>23</v>
      </c>
      <c r="K12" s="3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2"/>
      <c r="G13" s="52"/>
      <c r="H13" s="52"/>
      <c r="I13" s="52"/>
      <c r="J13" s="52"/>
      <c r="K13" s="5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15058.654415897081</v>
      </c>
      <c r="C14" s="55"/>
      <c r="D14" s="55"/>
      <c r="E14" s="55"/>
      <c r="F14" s="55"/>
      <c r="G14" s="55"/>
      <c r="H14" s="55"/>
      <c r="I14" s="55"/>
      <c r="J14" s="55"/>
      <c r="K14" s="5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62">
        <v>0.01</v>
      </c>
      <c r="C15" s="63"/>
      <c r="D15" s="62">
        <v>0.01</v>
      </c>
      <c r="E15" s="63"/>
      <c r="F15" s="62">
        <v>0.01</v>
      </c>
      <c r="G15" s="63"/>
      <c r="H15" s="62">
        <v>0.01</v>
      </c>
      <c r="I15" s="63"/>
      <c r="J15" s="62">
        <v>0.01</v>
      </c>
      <c r="K15" s="6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51"/>
      <c r="C16" s="53"/>
      <c r="D16" s="51"/>
      <c r="E16" s="53"/>
      <c r="F16" s="51"/>
      <c r="G16" s="53"/>
      <c r="H16" s="51"/>
      <c r="I16" s="53"/>
      <c r="J16" s="51"/>
      <c r="K16" s="5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51"/>
      <c r="C17" s="53"/>
      <c r="D17" s="51"/>
      <c r="E17" s="53"/>
      <c r="F17" s="51"/>
      <c r="G17" s="53"/>
      <c r="H17" s="51"/>
      <c r="I17" s="53"/>
      <c r="J17" s="51"/>
      <c r="K17" s="5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f aca="true" t="shared" si="0" ref="B18:K18">B11*B19</f>
        <v>23782.588321477873</v>
      </c>
      <c r="C18" s="14">
        <f t="shared" si="0"/>
        <v>4435.572555356688</v>
      </c>
      <c r="D18" s="14">
        <f t="shared" si="0"/>
        <v>25906.088409301447</v>
      </c>
      <c r="E18" s="14">
        <f t="shared" si="0"/>
        <v>4831.616021422221</v>
      </c>
      <c r="F18" s="14">
        <f t="shared" si="0"/>
        <v>26570.18538950929</v>
      </c>
      <c r="G18" s="14">
        <f t="shared" si="0"/>
        <v>4955.473454418485</v>
      </c>
      <c r="H18" s="14">
        <f t="shared" si="0"/>
        <v>27222.862328813626</v>
      </c>
      <c r="I18" s="14">
        <f t="shared" si="0"/>
        <v>5077.200992244048</v>
      </c>
      <c r="J18" s="14">
        <f t="shared" si="0"/>
        <v>27905.103421903827</v>
      </c>
      <c r="K18" s="14">
        <f t="shared" si="0"/>
        <v>5204.442393715669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14">
        <v>1.671</v>
      </c>
      <c r="C19" s="14">
        <f>0.3831</f>
        <v>0.3831</v>
      </c>
      <c r="D19" s="14">
        <v>1.671</v>
      </c>
      <c r="E19" s="14">
        <f>0.3831</f>
        <v>0.3831</v>
      </c>
      <c r="F19" s="14">
        <v>1.671</v>
      </c>
      <c r="G19" s="14">
        <f>0.3831</f>
        <v>0.3831</v>
      </c>
      <c r="H19" s="14">
        <v>1.671</v>
      </c>
      <c r="I19" s="14">
        <f>0.3831</f>
        <v>0.3831</v>
      </c>
      <c r="J19" s="14">
        <v>1.671</v>
      </c>
      <c r="K19" s="14">
        <f>0.3831</f>
        <v>0.3831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-983.3950544517276</v>
      </c>
      <c r="C20" s="14">
        <v>-983.3950544517276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pans="1:11" s="5" customFormat="1" ht="15" hidden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2:11" s="5" customFormat="1" ht="15" hidden="1">
      <c r="B23" s="17">
        <f aca="true" t="shared" si="1" ref="B23:K23">B11*B19-B18</f>
        <v>0</v>
      </c>
      <c r="C23" s="17">
        <f t="shared" si="1"/>
        <v>0</v>
      </c>
      <c r="D23" s="17">
        <f t="shared" si="1"/>
        <v>0</v>
      </c>
      <c r="E23" s="17">
        <f t="shared" si="1"/>
        <v>0</v>
      </c>
      <c r="F23" s="17">
        <f t="shared" si="1"/>
        <v>0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</sheetData>
  <sheetProtection/>
  <mergeCells count="35">
    <mergeCell ref="B17:C17"/>
    <mergeCell ref="B16:C16"/>
    <mergeCell ref="B12:C12"/>
    <mergeCell ref="B9:C9"/>
    <mergeCell ref="B15:C15"/>
    <mergeCell ref="D9:E9"/>
    <mergeCell ref="D12:E12"/>
    <mergeCell ref="D15:E15"/>
    <mergeCell ref="D16:E16"/>
    <mergeCell ref="B10:K10"/>
    <mergeCell ref="F15:G15"/>
    <mergeCell ref="F16:G16"/>
    <mergeCell ref="F17:G17"/>
    <mergeCell ref="J15:K15"/>
    <mergeCell ref="D17:E17"/>
    <mergeCell ref="J16:K16"/>
    <mergeCell ref="H12:I12"/>
    <mergeCell ref="H15:I15"/>
    <mergeCell ref="H16:I16"/>
    <mergeCell ref="A22:K22"/>
    <mergeCell ref="B14:K14"/>
    <mergeCell ref="J17:K17"/>
    <mergeCell ref="J12:K12"/>
    <mergeCell ref="B13:K13"/>
    <mergeCell ref="H17:I17"/>
    <mergeCell ref="F12:G12"/>
    <mergeCell ref="A1:K1"/>
    <mergeCell ref="A2:K2"/>
    <mergeCell ref="A3:K3"/>
    <mergeCell ref="A5:K5"/>
    <mergeCell ref="A7:K7"/>
    <mergeCell ref="J9:K9"/>
    <mergeCell ref="H9:I9"/>
    <mergeCell ref="A8:A9"/>
    <mergeCell ref="F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51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9609.99068922962</v>
      </c>
      <c r="C11" s="6">
        <v>8837.956997326271</v>
      </c>
      <c r="D11" s="6">
        <v>9003.205842186337</v>
      </c>
      <c r="E11" s="6">
        <v>9212.186514711115</v>
      </c>
      <c r="F11" s="6">
        <v>9448.415378525997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10536.119022214803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35902.92521496186</v>
      </c>
      <c r="C18" s="14">
        <v>33018.60734201095</v>
      </c>
      <c r="D18" s="14">
        <v>33635.97702640815</v>
      </c>
      <c r="E18" s="14">
        <v>34416.72881896073</v>
      </c>
      <c r="F18" s="14">
        <v>35299.279854173124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3.736</v>
      </c>
      <c r="C19" s="7">
        <v>3.736</v>
      </c>
      <c r="D19" s="7">
        <v>3.736</v>
      </c>
      <c r="E19" s="7">
        <v>3.736</v>
      </c>
      <c r="F19" s="7">
        <v>3.736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3086.148021241651</v>
      </c>
      <c r="C20" s="14">
        <v>0</v>
      </c>
      <c r="D20" s="14">
        <v>0</v>
      </c>
      <c r="E20" s="14">
        <v>0</v>
      </c>
      <c r="F20" s="14">
        <v>0</v>
      </c>
      <c r="G20" s="2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pans="2:5" s="5" customFormat="1" ht="15">
      <c r="B25" s="30"/>
      <c r="C25" s="22"/>
      <c r="D25" s="21"/>
      <c r="E25" s="21"/>
    </row>
    <row r="26" spans="2:5" s="5" customFormat="1" ht="15">
      <c r="B26" s="31"/>
      <c r="C26" s="23"/>
      <c r="D26" s="23"/>
      <c r="E26" s="21"/>
    </row>
    <row r="27" spans="2:5" s="5" customFormat="1" ht="15">
      <c r="B27" s="31"/>
      <c r="C27" s="23"/>
      <c r="D27" s="21"/>
      <c r="E27" s="21"/>
    </row>
    <row r="28" spans="2:5" s="5" customFormat="1" ht="15">
      <c r="B28" s="31"/>
      <c r="C28" s="23"/>
      <c r="D28" s="21"/>
      <c r="E28" s="21"/>
    </row>
    <row r="29" spans="2:5" s="5" customFormat="1" ht="15">
      <c r="B29" s="31"/>
      <c r="C29" s="21"/>
      <c r="D29" s="21"/>
      <c r="E29" s="21"/>
    </row>
    <row r="30" spans="2:5" s="5" customFormat="1" ht="15">
      <c r="B30" s="31"/>
      <c r="C30" s="21"/>
      <c r="D30" s="21"/>
      <c r="E30" s="21"/>
    </row>
    <row r="31" spans="2:5" s="5" customFormat="1" ht="15">
      <c r="B31" s="31"/>
      <c r="C31" s="21"/>
      <c r="D31" s="21"/>
      <c r="E31" s="21"/>
    </row>
    <row r="32" spans="2:5" s="5" customFormat="1" ht="15">
      <c r="B32" s="31"/>
      <c r="C32" s="21"/>
      <c r="D32" s="21"/>
      <c r="E32" s="21"/>
    </row>
    <row r="33" spans="2:5" s="5" customFormat="1" ht="15">
      <c r="B33" s="21"/>
      <c r="C33" s="21"/>
      <c r="D33" s="21"/>
      <c r="E33" s="21"/>
    </row>
    <row r="34" spans="2:5" s="5" customFormat="1" ht="15">
      <c r="B34" s="31"/>
      <c r="C34" s="21"/>
      <c r="D34" s="21"/>
      <c r="E34" s="21"/>
    </row>
    <row r="35" spans="2:5" s="5" customFormat="1" ht="15">
      <c r="B35" s="31"/>
      <c r="C35" s="21"/>
      <c r="D35" s="21"/>
      <c r="E35" s="21"/>
    </row>
    <row r="36" spans="2:5" s="5" customFormat="1" ht="15">
      <c r="B36" s="31"/>
      <c r="C36" s="21"/>
      <c r="D36" s="21"/>
      <c r="E36" s="21"/>
    </row>
    <row r="37" spans="2:5" s="5" customFormat="1" ht="15">
      <c r="B37" s="31"/>
      <c r="C37" s="21"/>
      <c r="D37" s="21"/>
      <c r="E37" s="21"/>
    </row>
    <row r="38" spans="2:5" s="5" customFormat="1" ht="15">
      <c r="B38" s="31"/>
      <c r="C38" s="21"/>
      <c r="D38" s="21"/>
      <c r="E38" s="21"/>
    </row>
    <row r="39" spans="2:5" s="5" customFormat="1" ht="15">
      <c r="B39" s="31"/>
      <c r="C39" s="21"/>
      <c r="D39" s="21"/>
      <c r="E39" s="21"/>
    </row>
    <row r="40" spans="2:5" s="5" customFormat="1" ht="15">
      <c r="B40" s="31"/>
      <c r="C40" s="23"/>
      <c r="D40" s="21"/>
      <c r="E40" s="21"/>
    </row>
    <row r="41" spans="2:5" s="5" customFormat="1" ht="15">
      <c r="B41" s="31"/>
      <c r="C41" s="25"/>
      <c r="D41" s="21"/>
      <c r="E41" s="21"/>
    </row>
    <row r="42" spans="2:5" s="5" customFormat="1" ht="15">
      <c r="B42" s="31"/>
      <c r="C42" s="25"/>
      <c r="D42" s="21"/>
      <c r="E42" s="21"/>
    </row>
    <row r="43" spans="2:5" s="5" customFormat="1" ht="15">
      <c r="B43" s="31"/>
      <c r="C43" s="21"/>
      <c r="D43" s="21"/>
      <c r="E43" s="21"/>
    </row>
    <row r="44" spans="2:5" s="5" customFormat="1" ht="15">
      <c r="B44" s="31"/>
      <c r="C44" s="21"/>
      <c r="D44" s="21"/>
      <c r="E44" s="21"/>
    </row>
    <row r="45" spans="2:5" s="5" customFormat="1" ht="15">
      <c r="B45" s="31"/>
      <c r="C45" s="21"/>
      <c r="D45" s="21"/>
      <c r="E45" s="21"/>
    </row>
    <row r="46" spans="2:5" s="5" customFormat="1" ht="15">
      <c r="B46" s="31"/>
      <c r="C46" s="21"/>
      <c r="D46" s="21"/>
      <c r="E46" s="21"/>
    </row>
    <row r="47" spans="2:5" s="5" customFormat="1" ht="15">
      <c r="B47" s="31"/>
      <c r="C47" s="21"/>
      <c r="D47" s="21"/>
      <c r="E47" s="21"/>
    </row>
    <row r="48" spans="2:5" s="5" customFormat="1" ht="15">
      <c r="B48" s="31"/>
      <c r="C48" s="21"/>
      <c r="D48" s="21"/>
      <c r="E48" s="21"/>
    </row>
    <row r="49" spans="2:5" s="5" customFormat="1" ht="15">
      <c r="B49" s="31"/>
      <c r="C49" s="21"/>
      <c r="D49" s="21"/>
      <c r="E49" s="21"/>
    </row>
    <row r="50" spans="2:5" s="5" customFormat="1" ht="15">
      <c r="B50" s="31"/>
      <c r="C50" s="21"/>
      <c r="D50" s="21"/>
      <c r="E50" s="21"/>
    </row>
    <row r="51" spans="2:5" s="5" customFormat="1" ht="15">
      <c r="B51" s="30"/>
      <c r="C51" s="21"/>
      <c r="D51" s="21"/>
      <c r="E51" s="21"/>
    </row>
    <row r="52" spans="2:5" s="5" customFormat="1" ht="15">
      <c r="B52" s="21"/>
      <c r="C52" s="21"/>
      <c r="D52" s="21"/>
      <c r="E52" s="21"/>
    </row>
    <row r="53" spans="2:5" ht="15" hidden="1">
      <c r="B53" s="24"/>
      <c r="C53" s="24"/>
      <c r="D53" s="24"/>
      <c r="E53" s="24"/>
    </row>
    <row r="54" ht="15" hidden="1">
      <c r="B54" s="28">
        <f>SUM(B25:B51)</f>
        <v>0</v>
      </c>
    </row>
    <row r="55" ht="15">
      <c r="B55" s="29"/>
    </row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21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62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9722.538757858047</v>
      </c>
      <c r="C11" s="6">
        <v>9921.41952948834</v>
      </c>
      <c r="D11" s="6">
        <v>10010.68834001567</v>
      </c>
      <c r="E11" s="6">
        <v>10101.183038652396</v>
      </c>
      <c r="F11" s="6">
        <v>10195.221947465012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8314.40170986424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21457.64303859271</v>
      </c>
      <c r="C18" s="14">
        <v>21896.572901580763</v>
      </c>
      <c r="D18" s="14">
        <v>22093.589166414582</v>
      </c>
      <c r="E18" s="14">
        <v>22293.31096630584</v>
      </c>
      <c r="F18" s="14">
        <v>22500.85483805528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2.207</v>
      </c>
      <c r="C19" s="7">
        <v>2.207</v>
      </c>
      <c r="D19" s="7">
        <v>2.207</v>
      </c>
      <c r="E19" s="7">
        <v>2.207</v>
      </c>
      <c r="F19" s="7">
        <v>2.207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2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pans="2:5" s="5" customFormat="1" ht="15">
      <c r="B25" s="30"/>
      <c r="C25" s="22"/>
      <c r="D25" s="21"/>
      <c r="E25" s="21"/>
    </row>
    <row r="26" spans="2:5" s="5" customFormat="1" ht="15">
      <c r="B26" s="31"/>
      <c r="C26" s="23"/>
      <c r="D26" s="23"/>
      <c r="E26" s="21"/>
    </row>
    <row r="27" spans="2:5" s="5" customFormat="1" ht="15">
      <c r="B27" s="31"/>
      <c r="C27" s="23"/>
      <c r="D27" s="21"/>
      <c r="E27" s="21"/>
    </row>
    <row r="28" spans="2:5" s="5" customFormat="1" ht="15">
      <c r="B28" s="31"/>
      <c r="C28" s="23"/>
      <c r="D28" s="21"/>
      <c r="E28" s="21"/>
    </row>
    <row r="29" spans="2:5" s="5" customFormat="1" ht="15">
      <c r="B29" s="31"/>
      <c r="C29" s="21"/>
      <c r="D29" s="21"/>
      <c r="E29" s="21"/>
    </row>
    <row r="30" spans="2:5" s="5" customFormat="1" ht="15">
      <c r="B30" s="31"/>
      <c r="C30" s="21"/>
      <c r="D30" s="21"/>
      <c r="E30" s="21"/>
    </row>
    <row r="31" spans="2:5" s="5" customFormat="1" ht="15">
      <c r="B31" s="31"/>
      <c r="C31" s="21"/>
      <c r="D31" s="21"/>
      <c r="E31" s="21"/>
    </row>
    <row r="32" spans="2:5" s="5" customFormat="1" ht="15">
      <c r="B32" s="31"/>
      <c r="C32" s="21"/>
      <c r="D32" s="21"/>
      <c r="E32" s="21"/>
    </row>
    <row r="33" spans="2:5" s="5" customFormat="1" ht="15">
      <c r="B33" s="21"/>
      <c r="C33" s="21"/>
      <c r="D33" s="21"/>
      <c r="E33" s="21"/>
    </row>
    <row r="34" spans="2:5" s="5" customFormat="1" ht="15">
      <c r="B34" s="31"/>
      <c r="C34" s="21"/>
      <c r="D34" s="21"/>
      <c r="E34" s="21"/>
    </row>
    <row r="35" spans="2:5" s="5" customFormat="1" ht="15">
      <c r="B35" s="31"/>
      <c r="C35" s="21"/>
      <c r="D35" s="21"/>
      <c r="E35" s="21"/>
    </row>
    <row r="36" spans="2:5" s="5" customFormat="1" ht="15">
      <c r="B36" s="31"/>
      <c r="C36" s="21"/>
      <c r="D36" s="21"/>
      <c r="E36" s="21"/>
    </row>
    <row r="37" spans="2:5" s="5" customFormat="1" ht="15">
      <c r="B37" s="31"/>
      <c r="C37" s="21"/>
      <c r="D37" s="21"/>
      <c r="E37" s="21"/>
    </row>
    <row r="38" spans="2:5" s="5" customFormat="1" ht="15">
      <c r="B38" s="31"/>
      <c r="C38" s="21"/>
      <c r="D38" s="21"/>
      <c r="E38" s="21"/>
    </row>
    <row r="39" spans="2:5" s="5" customFormat="1" ht="15">
      <c r="B39" s="31"/>
      <c r="C39" s="21"/>
      <c r="D39" s="21"/>
      <c r="E39" s="21"/>
    </row>
    <row r="40" spans="2:5" s="5" customFormat="1" ht="15">
      <c r="B40" s="31"/>
      <c r="C40" s="23"/>
      <c r="D40" s="21"/>
      <c r="E40" s="21"/>
    </row>
    <row r="41" spans="2:5" s="5" customFormat="1" ht="15">
      <c r="B41" s="31"/>
      <c r="C41" s="25"/>
      <c r="D41" s="21"/>
      <c r="E41" s="21"/>
    </row>
    <row r="42" spans="2:5" s="5" customFormat="1" ht="15">
      <c r="B42" s="31"/>
      <c r="C42" s="25"/>
      <c r="D42" s="21"/>
      <c r="E42" s="21"/>
    </row>
    <row r="43" spans="2:5" s="5" customFormat="1" ht="15">
      <c r="B43" s="31"/>
      <c r="C43" s="21"/>
      <c r="D43" s="21"/>
      <c r="E43" s="21"/>
    </row>
    <row r="44" spans="2:5" s="5" customFormat="1" ht="15">
      <c r="B44" s="31"/>
      <c r="C44" s="21"/>
      <c r="D44" s="21"/>
      <c r="E44" s="21"/>
    </row>
    <row r="45" spans="2:5" s="5" customFormat="1" ht="15">
      <c r="B45" s="31"/>
      <c r="C45" s="21"/>
      <c r="D45" s="21"/>
      <c r="E45" s="21"/>
    </row>
    <row r="46" spans="2:5" s="5" customFormat="1" ht="15">
      <c r="B46" s="31"/>
      <c r="C46" s="21"/>
      <c r="D46" s="21"/>
      <c r="E46" s="21"/>
    </row>
    <row r="47" spans="2:5" s="5" customFormat="1" ht="15">
      <c r="B47" s="31"/>
      <c r="C47" s="21"/>
      <c r="D47" s="21"/>
      <c r="E47" s="21"/>
    </row>
    <row r="48" spans="2:5" s="5" customFormat="1" ht="15">
      <c r="B48" s="31"/>
      <c r="C48" s="21"/>
      <c r="D48" s="21"/>
      <c r="E48" s="21"/>
    </row>
    <row r="49" spans="2:5" s="5" customFormat="1" ht="15">
      <c r="B49" s="31"/>
      <c r="C49" s="21"/>
      <c r="D49" s="21"/>
      <c r="E49" s="21"/>
    </row>
    <row r="50" spans="2:5" s="5" customFormat="1" ht="15">
      <c r="B50" s="31"/>
      <c r="C50" s="21"/>
      <c r="D50" s="21"/>
      <c r="E50" s="21"/>
    </row>
    <row r="51" spans="2:5" s="5" customFormat="1" ht="15">
      <c r="B51" s="30"/>
      <c r="C51" s="21"/>
      <c r="D51" s="21"/>
      <c r="E51" s="21"/>
    </row>
    <row r="52" spans="2:5" s="5" customFormat="1" ht="15">
      <c r="B52" s="21"/>
      <c r="C52" s="21"/>
      <c r="D52" s="21"/>
      <c r="E52" s="21"/>
    </row>
    <row r="53" spans="2:5" ht="15">
      <c r="B53" s="24"/>
      <c r="C53" s="24"/>
      <c r="D53" s="24"/>
      <c r="E53" s="24"/>
    </row>
    <row r="54" ht="15">
      <c r="B54" s="28"/>
    </row>
    <row r="55" ht="15">
      <c r="B55" s="29"/>
    </row>
    <row r="60" spans="2:6" ht="15">
      <c r="B60" s="5"/>
      <c r="C60" s="5"/>
      <c r="D60" s="5"/>
      <c r="E60" s="5"/>
      <c r="F60" s="5"/>
    </row>
    <row r="61" spans="2:6" ht="15">
      <c r="B61" s="32"/>
      <c r="C61" s="32"/>
      <c r="D61" s="32"/>
      <c r="E61" s="32"/>
      <c r="F61" s="32"/>
    </row>
  </sheetData>
  <sheetProtection/>
  <mergeCells count="10">
    <mergeCell ref="B10:F10"/>
    <mergeCell ref="B13:F13"/>
    <mergeCell ref="B14:F14"/>
    <mergeCell ref="A1:F1"/>
    <mergeCell ref="A2:F2"/>
    <mergeCell ref="A3:F3"/>
    <mergeCell ref="A5:F5"/>
    <mergeCell ref="A7:F7"/>
    <mergeCell ref="A8:A9"/>
    <mergeCell ref="B8:F8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21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7" width="9.125" style="4" customWidth="1"/>
    <col min="8" max="8" width="12.625" style="4" customWidth="1"/>
    <col min="9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61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17616.526379119423</v>
      </c>
      <c r="C11" s="6">
        <v>18027.212352943694</v>
      </c>
      <c r="D11" s="6">
        <v>18540.134928299223</v>
      </c>
      <c r="E11" s="6">
        <v>18998.3214833227</v>
      </c>
      <c r="F11" s="6">
        <v>19467.91867434421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8150.61789558124</v>
      </c>
      <c r="C14" s="55"/>
      <c r="D14" s="55"/>
      <c r="E14" s="55"/>
      <c r="F14" s="56"/>
      <c r="G14" s="15"/>
      <c r="H14" s="3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17787.40668499688</v>
      </c>
      <c r="C18" s="14">
        <v>18202.076312767247</v>
      </c>
      <c r="D18" s="14">
        <v>18719.97423710373</v>
      </c>
      <c r="E18" s="14">
        <v>19182.60520171093</v>
      </c>
      <c r="F18" s="14">
        <v>19656.757485485352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1.0097</v>
      </c>
      <c r="C19" s="7">
        <v>1.0097</v>
      </c>
      <c r="D19" s="7">
        <v>1.0097</v>
      </c>
      <c r="E19" s="7">
        <v>1.0097</v>
      </c>
      <c r="F19" s="7">
        <v>1.0097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2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pans="2:5" s="5" customFormat="1" ht="15">
      <c r="B25" s="30"/>
      <c r="C25" s="22"/>
      <c r="D25" s="21"/>
      <c r="E25" s="21"/>
    </row>
    <row r="26" spans="2:5" s="5" customFormat="1" ht="15">
      <c r="B26" s="31"/>
      <c r="C26" s="23"/>
      <c r="D26" s="23"/>
      <c r="E26" s="21"/>
    </row>
    <row r="27" spans="2:5" s="5" customFormat="1" ht="15">
      <c r="B27" s="31"/>
      <c r="C27" s="23"/>
      <c r="D27" s="21"/>
      <c r="E27" s="21"/>
    </row>
    <row r="28" spans="2:5" s="5" customFormat="1" ht="15">
      <c r="B28" s="31"/>
      <c r="C28" s="23"/>
      <c r="D28" s="21"/>
      <c r="E28" s="21"/>
    </row>
    <row r="29" spans="2:5" s="5" customFormat="1" ht="15">
      <c r="B29" s="31"/>
      <c r="C29" s="21"/>
      <c r="D29" s="21"/>
      <c r="E29" s="21"/>
    </row>
    <row r="30" spans="2:5" s="5" customFormat="1" ht="15">
      <c r="B30" s="31"/>
      <c r="C30" s="21"/>
      <c r="D30" s="21"/>
      <c r="E30" s="21"/>
    </row>
    <row r="31" spans="2:5" s="5" customFormat="1" ht="15">
      <c r="B31" s="31"/>
      <c r="C31" s="21"/>
      <c r="D31" s="21"/>
      <c r="E31" s="21"/>
    </row>
    <row r="32" spans="2:5" s="5" customFormat="1" ht="15">
      <c r="B32" s="31"/>
      <c r="C32" s="21"/>
      <c r="D32" s="21"/>
      <c r="E32" s="21"/>
    </row>
    <row r="33" spans="2:5" s="5" customFormat="1" ht="15">
      <c r="B33" s="21"/>
      <c r="C33" s="21"/>
      <c r="D33" s="21"/>
      <c r="E33" s="21"/>
    </row>
    <row r="34" spans="2:5" s="5" customFormat="1" ht="15">
      <c r="B34" s="31"/>
      <c r="C34" s="21"/>
      <c r="D34" s="21"/>
      <c r="E34" s="21"/>
    </row>
    <row r="35" spans="2:5" s="5" customFormat="1" ht="15">
      <c r="B35" s="31"/>
      <c r="C35" s="21"/>
      <c r="D35" s="21"/>
      <c r="E35" s="21"/>
    </row>
    <row r="36" spans="2:5" s="5" customFormat="1" ht="15">
      <c r="B36" s="31"/>
      <c r="C36" s="21"/>
      <c r="D36" s="21"/>
      <c r="E36" s="21"/>
    </row>
    <row r="37" spans="2:5" s="5" customFormat="1" ht="15">
      <c r="B37" s="31"/>
      <c r="C37" s="21"/>
      <c r="D37" s="21"/>
      <c r="E37" s="21"/>
    </row>
    <row r="38" spans="2:5" s="5" customFormat="1" ht="15">
      <c r="B38" s="31"/>
      <c r="C38" s="21"/>
      <c r="D38" s="21"/>
      <c r="E38" s="21"/>
    </row>
    <row r="39" spans="2:5" s="5" customFormat="1" ht="15">
      <c r="B39" s="31"/>
      <c r="C39" s="21"/>
      <c r="D39" s="21"/>
      <c r="E39" s="21"/>
    </row>
    <row r="40" spans="2:5" s="5" customFormat="1" ht="15">
      <c r="B40" s="31"/>
      <c r="C40" s="23"/>
      <c r="D40" s="21"/>
      <c r="E40" s="21"/>
    </row>
    <row r="41" spans="2:5" s="5" customFormat="1" ht="15">
      <c r="B41" s="31"/>
      <c r="C41" s="25"/>
      <c r="D41" s="21"/>
      <c r="E41" s="21"/>
    </row>
    <row r="42" spans="2:5" s="5" customFormat="1" ht="15">
      <c r="B42" s="31"/>
      <c r="C42" s="25"/>
      <c r="D42" s="21"/>
      <c r="E42" s="21"/>
    </row>
    <row r="43" spans="2:5" s="5" customFormat="1" ht="15">
      <c r="B43" s="31"/>
      <c r="C43" s="21"/>
      <c r="D43" s="21"/>
      <c r="E43" s="21"/>
    </row>
    <row r="44" spans="2:5" s="5" customFormat="1" ht="15">
      <c r="B44" s="31"/>
      <c r="C44" s="21"/>
      <c r="D44" s="21"/>
      <c r="E44" s="21"/>
    </row>
    <row r="45" spans="2:5" s="5" customFormat="1" ht="15">
      <c r="B45" s="31"/>
      <c r="C45" s="21"/>
      <c r="D45" s="21"/>
      <c r="E45" s="21"/>
    </row>
    <row r="46" spans="2:5" s="5" customFormat="1" ht="15">
      <c r="B46" s="31"/>
      <c r="C46" s="21"/>
      <c r="D46" s="21"/>
      <c r="E46" s="21"/>
    </row>
    <row r="47" spans="2:5" s="5" customFormat="1" ht="15">
      <c r="B47" s="31"/>
      <c r="C47" s="21"/>
      <c r="D47" s="21"/>
      <c r="E47" s="21"/>
    </row>
    <row r="48" spans="2:5" s="5" customFormat="1" ht="15">
      <c r="B48" s="31"/>
      <c r="C48" s="21"/>
      <c r="D48" s="21"/>
      <c r="E48" s="21"/>
    </row>
    <row r="49" spans="2:5" s="5" customFormat="1" ht="15">
      <c r="B49" s="31"/>
      <c r="C49" s="21"/>
      <c r="D49" s="21"/>
      <c r="E49" s="21"/>
    </row>
    <row r="50" spans="2:5" s="5" customFormat="1" ht="15">
      <c r="B50" s="31"/>
      <c r="C50" s="21"/>
      <c r="D50" s="21"/>
      <c r="E50" s="21"/>
    </row>
    <row r="51" spans="2:5" s="5" customFormat="1" ht="15">
      <c r="B51" s="30"/>
      <c r="C51" s="21"/>
      <c r="D51" s="21"/>
      <c r="E51" s="21"/>
    </row>
    <row r="52" spans="2:5" s="5" customFormat="1" ht="15">
      <c r="B52" s="21"/>
      <c r="C52" s="21"/>
      <c r="D52" s="21"/>
      <c r="E52" s="21"/>
    </row>
    <row r="53" spans="2:5" ht="15" hidden="1">
      <c r="B53" s="24"/>
      <c r="C53" s="24"/>
      <c r="D53" s="24"/>
      <c r="E53" s="24"/>
    </row>
    <row r="54" ht="15" hidden="1">
      <c r="B54" s="28"/>
    </row>
    <row r="55" ht="15">
      <c r="B55" s="29"/>
    </row>
  </sheetData>
  <sheetProtection/>
  <mergeCells count="10">
    <mergeCell ref="B10:F10"/>
    <mergeCell ref="B13:F13"/>
    <mergeCell ref="B14:F14"/>
    <mergeCell ref="A1:F1"/>
    <mergeCell ref="A2:F2"/>
    <mergeCell ref="A3:F3"/>
    <mergeCell ref="A5:F5"/>
    <mergeCell ref="A7:F7"/>
    <mergeCell ref="A8:A9"/>
    <mergeCell ref="B8:F8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2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90" zoomScaleSheetLayoutView="90" zoomScalePageLayoutView="0" workbookViewId="0" topLeftCell="A4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37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5297.055712368241</v>
      </c>
      <c r="C11" s="6">
        <v>5441.462005850747</v>
      </c>
      <c r="D11" s="6">
        <v>5541.049051104645</v>
      </c>
      <c r="E11" s="6">
        <v>5668.628658808652</v>
      </c>
      <c r="F11" s="6">
        <v>5820.505051629309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102444.85359049545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407057.54327264987</v>
      </c>
      <c r="C18" s="14">
        <v>418154.5893016065</v>
      </c>
      <c r="D18" s="14">
        <v>425807.45538118755</v>
      </c>
      <c r="E18" s="14">
        <v>435611.43791480974</v>
      </c>
      <c r="F18" s="14">
        <v>447282.5311975059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76.846</v>
      </c>
      <c r="C19" s="7">
        <v>76.846</v>
      </c>
      <c r="D19" s="7">
        <v>76.846</v>
      </c>
      <c r="E19" s="7">
        <v>76.846</v>
      </c>
      <c r="F19" s="7">
        <v>76.846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-1701.7649343180292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pans="2:6" s="5" customFormat="1" ht="15">
      <c r="B31" s="32"/>
      <c r="C31" s="32"/>
      <c r="D31" s="32"/>
      <c r="E31" s="32"/>
      <c r="F31" s="32"/>
    </row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B13:F13"/>
    <mergeCell ref="B14:F14"/>
    <mergeCell ref="A1:F1"/>
    <mergeCell ref="A7:F7"/>
    <mergeCell ref="A8:A9"/>
    <mergeCell ref="A3:F3"/>
    <mergeCell ref="A2:F2"/>
    <mergeCell ref="A5:F5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2" width="32.75390625" style="4" customWidth="1"/>
    <col min="3" max="16384" width="9.125" style="4" customWidth="1"/>
  </cols>
  <sheetData>
    <row r="1" spans="1:2" s="5" customFormat="1" ht="15">
      <c r="A1" s="43" t="s">
        <v>17</v>
      </c>
      <c r="B1" s="43"/>
    </row>
    <row r="2" spans="1:2" s="5" customFormat="1" ht="15">
      <c r="A2" s="43" t="s">
        <v>16</v>
      </c>
      <c r="B2" s="43"/>
    </row>
    <row r="3" spans="1:2" s="5" customFormat="1" ht="15">
      <c r="A3" s="43" t="s">
        <v>15</v>
      </c>
      <c r="B3" s="43"/>
    </row>
    <row r="4" s="5" customFormat="1" ht="19.5" customHeight="1"/>
    <row r="5" spans="1:2" s="5" customFormat="1" ht="50.25" customHeight="1">
      <c r="A5" s="40" t="s">
        <v>18</v>
      </c>
      <c r="B5" s="40"/>
    </row>
    <row r="6" spans="1:2" s="5" customFormat="1" ht="15" customHeight="1">
      <c r="A6" s="26"/>
      <c r="B6" s="26"/>
    </row>
    <row r="7" spans="1:2" s="5" customFormat="1" ht="15">
      <c r="A7" s="39" t="s">
        <v>57</v>
      </c>
      <c r="B7" s="39"/>
    </row>
    <row r="8" spans="1:2" ht="22.5">
      <c r="A8" s="67" t="s">
        <v>0</v>
      </c>
      <c r="B8" s="10" t="s">
        <v>56</v>
      </c>
    </row>
    <row r="9" spans="1:2" ht="15">
      <c r="A9" s="67"/>
      <c r="B9" s="10">
        <v>2019</v>
      </c>
    </row>
    <row r="10" spans="1:26" s="5" customFormat="1" ht="30">
      <c r="A10" s="9" t="s">
        <v>1</v>
      </c>
      <c r="B10" s="13" t="s">
        <v>13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4861.57836627434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15">
      <c r="A12" s="9" t="s">
        <v>2</v>
      </c>
      <c r="B12" s="7" t="s">
        <v>19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63</v>
      </c>
      <c r="B14" s="14">
        <v>35675.261497752916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201195.20529367196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14">
        <v>41.38475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8" t="s">
        <v>26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="5" customFormat="1" ht="15" hidden="1">
      <c r="B23" s="17">
        <f>B11*B19-B18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>
      <c r="B31" s="32"/>
    </row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6">
    <mergeCell ref="A1:B1"/>
    <mergeCell ref="A2:B2"/>
    <mergeCell ref="A3:B3"/>
    <mergeCell ref="A5:B5"/>
    <mergeCell ref="A7:B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48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405.83622016142357</v>
      </c>
      <c r="C11" s="6">
        <v>450.60493876827485</v>
      </c>
      <c r="D11" s="6">
        <v>462.46164428667663</v>
      </c>
      <c r="E11" s="6">
        <v>474.04852376924043</v>
      </c>
      <c r="F11" s="6">
        <v>485.6263142784153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294097.8124857732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759849.1557807988</v>
      </c>
      <c r="C18" s="14">
        <v>843669.8483381892</v>
      </c>
      <c r="D18" s="14">
        <v>865869.216533851</v>
      </c>
      <c r="E18" s="14">
        <v>887563.3881123711</v>
      </c>
      <c r="F18" s="14">
        <v>909240.5423612064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33">
        <v>1872.3049300000002</v>
      </c>
      <c r="C19" s="33">
        <v>1872.3049300000002</v>
      </c>
      <c r="D19" s="33">
        <v>1872.3049300000002</v>
      </c>
      <c r="E19" s="33">
        <v>1872.3049300000002</v>
      </c>
      <c r="F19" s="33">
        <v>1872.3049300000002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-57097.60965097884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B13:F13"/>
    <mergeCell ref="B14:F14"/>
    <mergeCell ref="A1:F1"/>
    <mergeCell ref="A2:F2"/>
    <mergeCell ref="A3:F3"/>
    <mergeCell ref="A5:F5"/>
    <mergeCell ref="A7:F7"/>
    <mergeCell ref="A8:A9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28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6495.855396665576</v>
      </c>
      <c r="C11" s="6">
        <v>6833.449103150344</v>
      </c>
      <c r="D11" s="6">
        <v>6970.359539504241</v>
      </c>
      <c r="E11" s="6">
        <v>7134.812972266521</v>
      </c>
      <c r="F11" s="6">
        <v>7326.524914922531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41363.41359745829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137692.64684312022</v>
      </c>
      <c r="C18" s="14">
        <v>144848.62063947783</v>
      </c>
      <c r="D18" s="14">
        <v>147750.7111588714</v>
      </c>
      <c r="E18" s="14">
        <v>151236.63057313344</v>
      </c>
      <c r="F18" s="14">
        <v>155300.34862161288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21.197</v>
      </c>
      <c r="C19" s="7">
        <v>21.197</v>
      </c>
      <c r="D19" s="7">
        <v>21.197</v>
      </c>
      <c r="E19" s="7">
        <v>21.197</v>
      </c>
      <c r="F19" s="7">
        <v>21.197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-2888.338757025404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pans="2:6" s="5" customFormat="1" ht="15">
      <c r="B31" s="32"/>
      <c r="C31" s="32"/>
      <c r="D31" s="32"/>
      <c r="E31" s="32"/>
      <c r="F31" s="32"/>
    </row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90" zoomScaleSheetLayoutView="90" zoomScalePageLayoutView="0" workbookViewId="0" topLeftCell="A3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29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7716.589488693835</v>
      </c>
      <c r="C11" s="6">
        <v>7888.703055329079</v>
      </c>
      <c r="D11" s="6">
        <v>8048.044098287685</v>
      </c>
      <c r="E11" s="6">
        <v>8238.01075397613</v>
      </c>
      <c r="F11" s="6">
        <v>8455.326651024036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91051.00733209493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271785.9983812855</v>
      </c>
      <c r="C18" s="14">
        <v>277848.01031174546</v>
      </c>
      <c r="D18" s="14">
        <v>283460.16118579055</v>
      </c>
      <c r="E18" s="14">
        <v>290150.9767657933</v>
      </c>
      <c r="F18" s="14">
        <v>297805.0599757175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35.221</v>
      </c>
      <c r="C19" s="7">
        <v>35.221</v>
      </c>
      <c r="D19" s="7">
        <v>35.221</v>
      </c>
      <c r="E19" s="7">
        <v>35.221</v>
      </c>
      <c r="F19" s="7">
        <v>35.221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933.13461770287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pans="2:6" s="5" customFormat="1" ht="15">
      <c r="B31" s="32"/>
      <c r="C31" s="32"/>
      <c r="D31" s="32"/>
      <c r="E31" s="32"/>
      <c r="F31" s="32"/>
    </row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90" zoomScaleSheetLayoutView="90" zoomScalePageLayoutView="0" workbookViewId="0" topLeftCell="A3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30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10105.82313749752</v>
      </c>
      <c r="C11" s="6">
        <v>11057.578704155872</v>
      </c>
      <c r="D11" s="6">
        <v>11301.03151766988</v>
      </c>
      <c r="E11" s="6">
        <v>11569.033889692222</v>
      </c>
      <c r="F11" s="6">
        <v>11868.722520715724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40028.31692411023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97935.53202548847</v>
      </c>
      <c r="C18" s="14">
        <v>107158.99522197456</v>
      </c>
      <c r="D18" s="14">
        <v>109518.29643773883</v>
      </c>
      <c r="E18" s="14">
        <v>112115.50742500734</v>
      </c>
      <c r="F18" s="14">
        <v>115019.78994825609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9.691</v>
      </c>
      <c r="C19" s="7">
        <v>9.691</v>
      </c>
      <c r="D19" s="7">
        <v>9.691</v>
      </c>
      <c r="E19" s="7">
        <v>9.691</v>
      </c>
      <c r="F19" s="7">
        <v>9.691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-5307.005973662039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pans="2:6" s="5" customFormat="1" ht="15">
      <c r="B31" s="32"/>
      <c r="C31" s="32"/>
      <c r="D31" s="32"/>
      <c r="E31" s="32"/>
      <c r="F31" s="32"/>
    </row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31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10110.80168115516</v>
      </c>
      <c r="C11" s="6">
        <v>11069.938892532658</v>
      </c>
      <c r="D11" s="6">
        <v>11327.953861382775</v>
      </c>
      <c r="E11" s="6">
        <v>11607.129526897843</v>
      </c>
      <c r="F11" s="6">
        <v>11916.836983950678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34275.780950651075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74203.17353799773</v>
      </c>
      <c r="C18" s="14">
        <v>81242.28153229719</v>
      </c>
      <c r="D18" s="14">
        <v>83135.85338868819</v>
      </c>
      <c r="E18" s="14">
        <v>85184.72359790327</v>
      </c>
      <c r="F18" s="14">
        <v>87457.66662521403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7.339</v>
      </c>
      <c r="C19" s="7">
        <v>7.339</v>
      </c>
      <c r="D19" s="7">
        <v>7.339</v>
      </c>
      <c r="E19" s="7">
        <v>7.339</v>
      </c>
      <c r="F19" s="7">
        <v>7.339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-3920.665106250882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pans="2:5" s="5" customFormat="1" ht="15" hidden="1">
      <c r="B22" s="12"/>
      <c r="C22" s="12"/>
      <c r="D22" s="12"/>
      <c r="E22" s="12"/>
    </row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pans="2:6" s="5" customFormat="1" ht="15">
      <c r="B31" s="32"/>
      <c r="C31" s="32"/>
      <c r="D31" s="32"/>
      <c r="E31" s="32"/>
      <c r="F31" s="32"/>
    </row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7" width="9.125" style="4" customWidth="1"/>
    <col min="8" max="8" width="10.125" style="4" bestFit="1" customWidth="1"/>
    <col min="9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32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8468.21441800611</v>
      </c>
      <c r="C11" s="6">
        <v>9490.521766249014</v>
      </c>
      <c r="D11" s="6">
        <v>9699.548514598066</v>
      </c>
      <c r="E11" s="6">
        <v>9928.253550957621</v>
      </c>
      <c r="F11" s="6">
        <v>10186.150657462804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44280.23274248531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120307.92223661281</v>
      </c>
      <c r="C18" s="14">
        <v>134831.84273309974</v>
      </c>
      <c r="D18" s="14">
        <v>137801.48574689473</v>
      </c>
      <c r="E18" s="14">
        <v>141050.69819845492</v>
      </c>
      <c r="F18" s="14">
        <v>144714.64239057407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14.207</v>
      </c>
      <c r="C19" s="7">
        <v>14.207</v>
      </c>
      <c r="D19" s="7">
        <v>14.207</v>
      </c>
      <c r="E19" s="7">
        <v>14.207</v>
      </c>
      <c r="F19" s="7">
        <v>14.207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-9925.174274382127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pans="2:6" s="5" customFormat="1" ht="15">
      <c r="B31" s="32"/>
      <c r="C31" s="32"/>
      <c r="D31" s="32"/>
      <c r="E31" s="32"/>
      <c r="F31" s="32"/>
    </row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zoomScalePageLayoutView="0" workbookViewId="0" topLeftCell="A1">
      <selection activeCell="B14" sqref="B14:K14"/>
    </sheetView>
  </sheetViews>
  <sheetFormatPr defaultColWidth="9.00390625" defaultRowHeight="12.75"/>
  <cols>
    <col min="1" max="1" width="56.00390625" style="4" customWidth="1"/>
    <col min="2" max="6" width="12.25390625" style="4" customWidth="1"/>
    <col min="7" max="16384" width="9.125" style="4" customWidth="1"/>
  </cols>
  <sheetData>
    <row r="1" spans="1:6" s="5" customFormat="1" ht="15">
      <c r="A1" s="43" t="s">
        <v>17</v>
      </c>
      <c r="B1" s="43"/>
      <c r="C1" s="43"/>
      <c r="D1" s="43"/>
      <c r="E1" s="43"/>
      <c r="F1" s="43"/>
    </row>
    <row r="2" spans="1:6" s="5" customFormat="1" ht="15">
      <c r="A2" s="43" t="s">
        <v>16</v>
      </c>
      <c r="B2" s="43"/>
      <c r="C2" s="43"/>
      <c r="D2" s="43"/>
      <c r="E2" s="43"/>
      <c r="F2" s="43"/>
    </row>
    <row r="3" spans="1:6" s="5" customFormat="1" ht="15">
      <c r="A3" s="43" t="s">
        <v>15</v>
      </c>
      <c r="B3" s="43"/>
      <c r="C3" s="43"/>
      <c r="D3" s="43"/>
      <c r="E3" s="43"/>
      <c r="F3" s="43"/>
    </row>
    <row r="4" s="5" customFormat="1" ht="19.5" customHeight="1"/>
    <row r="5" spans="1:6" s="5" customFormat="1" ht="50.25" customHeight="1">
      <c r="A5" s="40" t="s">
        <v>18</v>
      </c>
      <c r="B5" s="40"/>
      <c r="C5" s="40"/>
      <c r="D5" s="40"/>
      <c r="E5" s="40"/>
      <c r="F5" s="40"/>
    </row>
    <row r="6" spans="1:6" s="5" customFormat="1" ht="15" customHeight="1">
      <c r="A6" s="26"/>
      <c r="B6" s="26"/>
      <c r="C6" s="26"/>
      <c r="D6" s="26"/>
      <c r="E6" s="26"/>
      <c r="F6" s="26"/>
    </row>
    <row r="7" spans="1:6" s="5" customFormat="1" ht="15">
      <c r="A7" s="39" t="s">
        <v>33</v>
      </c>
      <c r="B7" s="39"/>
      <c r="C7" s="39"/>
      <c r="D7" s="39"/>
      <c r="E7" s="39"/>
      <c r="F7" s="39"/>
    </row>
    <row r="8" spans="1:6" ht="15">
      <c r="A8" s="60" t="s">
        <v>0</v>
      </c>
      <c r="B8" s="45" t="s">
        <v>6</v>
      </c>
      <c r="C8" s="46"/>
      <c r="D8" s="46"/>
      <c r="E8" s="46"/>
      <c r="F8" s="47"/>
    </row>
    <row r="9" spans="1:6" ht="15">
      <c r="A9" s="61"/>
      <c r="B9" s="10">
        <v>2019</v>
      </c>
      <c r="C9" s="10">
        <v>2020</v>
      </c>
      <c r="D9" s="10">
        <v>2021</v>
      </c>
      <c r="E9" s="10">
        <v>2022</v>
      </c>
      <c r="F9" s="10">
        <v>2023</v>
      </c>
    </row>
    <row r="10" spans="1:26" s="5" customFormat="1" ht="15">
      <c r="A10" s="9" t="s">
        <v>1</v>
      </c>
      <c r="B10" s="48" t="s">
        <v>13</v>
      </c>
      <c r="C10" s="49"/>
      <c r="D10" s="49"/>
      <c r="E10" s="49"/>
      <c r="F10" s="5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" customFormat="1" ht="30">
      <c r="A11" s="9" t="s">
        <v>64</v>
      </c>
      <c r="B11" s="6">
        <v>7989.678887909093</v>
      </c>
      <c r="C11" s="6">
        <v>8280.362400982858</v>
      </c>
      <c r="D11" s="6">
        <v>8450.324962158567</v>
      </c>
      <c r="E11" s="6">
        <v>8652.23663841312</v>
      </c>
      <c r="F11" s="6">
        <v>8883.710475167578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" customFormat="1" ht="30">
      <c r="A12" s="9" t="s">
        <v>2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" customFormat="1" ht="45">
      <c r="A13" s="9" t="s">
        <v>3</v>
      </c>
      <c r="B13" s="51"/>
      <c r="C13" s="52"/>
      <c r="D13" s="52"/>
      <c r="E13" s="52"/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" customFormat="1" ht="15">
      <c r="A14" s="9" t="s">
        <v>27</v>
      </c>
      <c r="B14" s="54">
        <v>67722.8491928738</v>
      </c>
      <c r="C14" s="55"/>
      <c r="D14" s="55"/>
      <c r="E14" s="55"/>
      <c r="F14" s="5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" customFormat="1" ht="15">
      <c r="A15" s="9" t="s">
        <v>25</v>
      </c>
      <c r="B15" s="11">
        <v>0.01</v>
      </c>
      <c r="C15" s="11">
        <v>0.01</v>
      </c>
      <c r="D15" s="11">
        <v>0.01</v>
      </c>
      <c r="E15" s="11">
        <v>0.01</v>
      </c>
      <c r="F15" s="11">
        <v>0.01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" customFormat="1" ht="30">
      <c r="A16" s="9" t="s">
        <v>10</v>
      </c>
      <c r="B16" s="8"/>
      <c r="C16" s="8"/>
      <c r="D16" s="8"/>
      <c r="E16" s="8"/>
      <c r="F16" s="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" customFormat="1" ht="45">
      <c r="A17" s="9" t="s">
        <v>24</v>
      </c>
      <c r="B17" s="6"/>
      <c r="C17" s="6"/>
      <c r="D17" s="6"/>
      <c r="E17" s="6"/>
      <c r="F17" s="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" customFormat="1" ht="30">
      <c r="A18" s="9" t="s">
        <v>4</v>
      </c>
      <c r="B18" s="14">
        <v>196857.69811919212</v>
      </c>
      <c r="C18" s="14">
        <v>204019.84919781663</v>
      </c>
      <c r="D18" s="14">
        <v>208207.55674262493</v>
      </c>
      <c r="E18" s="14">
        <v>213182.45853386086</v>
      </c>
      <c r="F18" s="14">
        <v>218885.74239765396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30">
      <c r="A19" s="9" t="s">
        <v>5</v>
      </c>
      <c r="B19" s="7">
        <v>24.639</v>
      </c>
      <c r="C19" s="7">
        <v>24.639</v>
      </c>
      <c r="D19" s="7">
        <v>24.639</v>
      </c>
      <c r="E19" s="7">
        <v>24.639</v>
      </c>
      <c r="F19" s="7">
        <v>24.639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" customFormat="1" ht="60">
      <c r="A20" s="9" t="s">
        <v>60</v>
      </c>
      <c r="B20" s="14">
        <v>-1694.9749544837007</v>
      </c>
      <c r="C20" s="14">
        <v>0</v>
      </c>
      <c r="D20" s="14">
        <v>0</v>
      </c>
      <c r="E20" s="14">
        <v>0</v>
      </c>
      <c r="F20" s="14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="5" customFormat="1" ht="15"/>
    <row r="22" s="5" customFormat="1" ht="15" hidden="1"/>
    <row r="23" spans="2:6" s="5" customFormat="1" ht="15" hidden="1">
      <c r="B23" s="17">
        <f>B11*B19-B18</f>
        <v>0</v>
      </c>
      <c r="C23" s="17">
        <f>C11*C19-C18</f>
        <v>0</v>
      </c>
      <c r="D23" s="17">
        <f>D11*D19-D18</f>
        <v>0</v>
      </c>
      <c r="E23" s="17">
        <f>E11*E19-E18</f>
        <v>0</v>
      </c>
      <c r="F23" s="17">
        <f>F11*F19-F18</f>
        <v>0</v>
      </c>
    </row>
    <row r="24" s="5" customFormat="1" ht="15" hidden="1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</sheetData>
  <sheetProtection/>
  <mergeCells count="10">
    <mergeCell ref="B10:F10"/>
    <mergeCell ref="A5:F5"/>
    <mergeCell ref="B13:F13"/>
    <mergeCell ref="B14:F14"/>
    <mergeCell ref="A1:F1"/>
    <mergeCell ref="A7:F7"/>
    <mergeCell ref="A8:A9"/>
    <mergeCell ref="A3:F3"/>
    <mergeCell ref="A2:F2"/>
    <mergeCell ref="B8:F8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2018-05-07T07:20:23Z</cp:lastPrinted>
  <dcterms:created xsi:type="dcterms:W3CDTF">2012-01-13T07:53:14Z</dcterms:created>
  <dcterms:modified xsi:type="dcterms:W3CDTF">2018-11-20T08:34:22Z</dcterms:modified>
  <cp:category/>
  <cp:version/>
  <cp:contentType/>
  <cp:contentStatus/>
</cp:coreProperties>
</file>