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Информационная справка" sheetId="1" r:id="rId1"/>
  </sheets>
  <calcPr calcId="124519"/>
</workbook>
</file>

<file path=xl/calcChain.xml><?xml version="1.0" encoding="utf-8"?>
<calcChain xmlns="http://schemas.openxmlformats.org/spreadsheetml/2006/main">
  <c r="D18" i="1"/>
  <c r="G19" l="1"/>
  <c r="F19" s="1"/>
  <c r="E19" s="1"/>
  <c r="H18"/>
  <c r="G18" s="1"/>
  <c r="F18" s="1"/>
  <c r="E18" s="1"/>
  <c r="J18"/>
  <c r="D14"/>
  <c r="I14"/>
  <c r="I24" s="1"/>
  <c r="J14"/>
  <c r="J24" s="1"/>
  <c r="K14"/>
  <c r="K24" s="1"/>
  <c r="G13"/>
  <c r="E13" s="1"/>
  <c r="G12"/>
  <c r="F12" s="1"/>
  <c r="F14" s="1"/>
  <c r="H6"/>
  <c r="H14" s="1"/>
  <c r="H24" s="1"/>
  <c r="G31"/>
  <c r="F31" s="1"/>
  <c r="G6"/>
  <c r="G24" l="1"/>
  <c r="F24" s="1"/>
  <c r="E24" s="1"/>
  <c r="G14"/>
  <c r="E14" s="1"/>
  <c r="E12"/>
</calcChain>
</file>

<file path=xl/sharedStrings.xml><?xml version="1.0" encoding="utf-8"?>
<sst xmlns="http://schemas.openxmlformats.org/spreadsheetml/2006/main" count="41" uniqueCount="32">
  <si>
    <t xml:space="preserve">Информационная справка </t>
  </si>
  <si>
    <t>Наименование</t>
  </si>
  <si>
    <t>в том числе:</t>
  </si>
  <si>
    <t>СМР</t>
  </si>
  <si>
    <t>ТМЦ</t>
  </si>
  <si>
    <t>Оборудование</t>
  </si>
  <si>
    <t>Прочие затраты</t>
  </si>
  <si>
    <t>Стоимость в  базисных ценах (с НДС)</t>
  </si>
  <si>
    <t>НДС (20%)</t>
  </si>
  <si>
    <t>Стоимость без НДС</t>
  </si>
  <si>
    <t>Характеристика</t>
  </si>
  <si>
    <t>2021 год</t>
  </si>
  <si>
    <t>Комплект РЗА для ОЛ</t>
  </si>
  <si>
    <t>Комплект РЗА для ВВ и СВ</t>
  </si>
  <si>
    <t>Шкаф  оперативного тока ШОТ на 50 Ач</t>
  </si>
  <si>
    <t>Стоимость по смете ( с НДС)</t>
  </si>
  <si>
    <r>
      <t xml:space="preserve">УТВЕРЖДЕНО   НА </t>
    </r>
    <r>
      <rPr>
        <sz val="11"/>
        <color rgb="FFC00000"/>
        <rFont val="Calibri"/>
        <family val="2"/>
        <charset val="204"/>
        <scheme val="minor"/>
      </rPr>
      <t xml:space="preserve"> 2021  ГОД </t>
    </r>
    <r>
      <rPr>
        <sz val="11"/>
        <color theme="1"/>
        <rFont val="Calibri"/>
        <family val="2"/>
        <charset val="204"/>
        <scheme val="minor"/>
      </rPr>
      <t xml:space="preserve">  ПРИКАЗОМ МИНЭНЕРГО  от   11. 06.2021  № 88   ГОД  </t>
    </r>
  </si>
  <si>
    <t>ед.изм   тыс. руб</t>
  </si>
  <si>
    <t xml:space="preserve">ПС-26  35/ 6 кВ . Модернизация  длительно эксплуатирующихся устройств  релейной защиты и автоматики  и  зхамена элементной базы с электромеханической на микропроцессорную ( г.Заполярный):   </t>
  </si>
  <si>
    <t>Локальный сметный расчет (смета) № 02-01-01</t>
  </si>
  <si>
    <t>Локальный сметный расчет (смета) № 09-01-01</t>
  </si>
  <si>
    <t>Пусконаладочные работы</t>
  </si>
  <si>
    <t>Договор № 4Б-21-1262 13.08.2021</t>
  </si>
  <si>
    <t>Разработка  проектно-сметной документации</t>
  </si>
  <si>
    <t>ИТОГО:</t>
  </si>
  <si>
    <t>Комплект РЗА для ТН</t>
  </si>
  <si>
    <t>Шкаф защиты и автоматики  трансформатора</t>
  </si>
  <si>
    <t>Шкаф центральной сигнализации</t>
  </si>
  <si>
    <t>Шкаф организации цепей постоянного тока</t>
  </si>
  <si>
    <t>Шкаф защиты и автоматики СВ 6 кВ</t>
  </si>
  <si>
    <t>Справка:</t>
  </si>
  <si>
    <t>Распределение   по годам в  текущих ценах  3 кв. 2021 год:</t>
  </si>
</sst>
</file>

<file path=xl/styles.xml><?xml version="1.0" encoding="utf-8"?>
<styleSheet xmlns="http://schemas.openxmlformats.org/spreadsheetml/2006/main">
  <numFmts count="3">
    <numFmt numFmtId="164" formatCode="#,##0.000"/>
    <numFmt numFmtId="165" formatCode="0.000"/>
    <numFmt numFmtId="166" formatCode="_-* #,##0.000\ _₽_-;\-* #,##0.000\ _₽_-;_-* &quot;-&quot;??\ _₽_-;_-@_-"/>
  </numFmts>
  <fonts count="1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rgb="FFC00000"/>
      <name val="Calibri"/>
      <family val="2"/>
      <charset val="204"/>
      <scheme val="minor"/>
    </font>
    <font>
      <sz val="10"/>
      <color rgb="FFC00000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AFFC9"/>
        <bgColor indexed="64"/>
      </patternFill>
    </fill>
  </fills>
  <borders count="3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/>
      <bottom/>
      <diagonal/>
    </border>
    <border>
      <left style="thin">
        <color auto="1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auto="1"/>
      </right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</borders>
  <cellStyleXfs count="2">
    <xf numFmtId="0" fontId="0" fillId="0" borderId="0"/>
    <xf numFmtId="0" fontId="4" fillId="0" borderId="0"/>
  </cellStyleXfs>
  <cellXfs count="114">
    <xf numFmtId="0" fontId="0" fillId="0" borderId="0" xfId="0"/>
    <xf numFmtId="0" fontId="3" fillId="0" borderId="0" xfId="0" applyFont="1" applyAlignment="1">
      <alignment vertical="center" wrapText="1"/>
    </xf>
    <xf numFmtId="0" fontId="2" fillId="2" borderId="0" xfId="0" applyFont="1" applyFill="1" applyBorder="1" applyAlignment="1">
      <alignment vertical="center" wrapText="1"/>
    </xf>
    <xf numFmtId="165" fontId="0" fillId="0" borderId="0" xfId="0" applyNumberFormat="1"/>
    <xf numFmtId="0" fontId="0" fillId="0" borderId="1" xfId="0" applyFont="1" applyBorder="1"/>
    <xf numFmtId="0" fontId="0" fillId="0" borderId="4" xfId="0" applyFont="1" applyBorder="1"/>
    <xf numFmtId="0" fontId="0" fillId="0" borderId="10" xfId="0" applyFont="1" applyBorder="1"/>
    <xf numFmtId="0" fontId="1" fillId="3" borderId="4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3" borderId="10" xfId="0" applyFont="1" applyFill="1" applyBorder="1" applyAlignment="1">
      <alignment horizontal="center" vertical="center"/>
    </xf>
    <xf numFmtId="0" fontId="0" fillId="0" borderId="0" xfId="0" applyFont="1" applyBorder="1"/>
    <xf numFmtId="164" fontId="6" fillId="0" borderId="0" xfId="0" applyNumberFormat="1" applyFont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165" fontId="5" fillId="0" borderId="0" xfId="0" applyNumberFormat="1" applyFont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6" fillId="0" borderId="0" xfId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8" xfId="1" applyFont="1" applyFill="1" applyBorder="1" applyAlignment="1">
      <alignment horizontal="center" vertical="center" wrapText="1"/>
    </xf>
    <xf numFmtId="0" fontId="0" fillId="0" borderId="17" xfId="0" applyBorder="1" applyAlignment="1">
      <alignment horizontal="left" vertical="center" wrapText="1"/>
    </xf>
    <xf numFmtId="0" fontId="0" fillId="0" borderId="0" xfId="0" applyFont="1" applyBorder="1" applyAlignment="1">
      <alignment horizontal="center" vertical="center" wrapText="1"/>
    </xf>
    <xf numFmtId="0" fontId="0" fillId="2" borderId="0" xfId="0" applyFont="1" applyFill="1" applyBorder="1" applyAlignment="1">
      <alignment vertical="center"/>
    </xf>
    <xf numFmtId="0" fontId="0" fillId="2" borderId="1" xfId="0" applyFont="1" applyFill="1" applyBorder="1" applyAlignment="1">
      <alignment horizontal="center" vertical="center" wrapText="1"/>
    </xf>
    <xf numFmtId="0" fontId="0" fillId="0" borderId="1" xfId="0" applyBorder="1"/>
    <xf numFmtId="0" fontId="0" fillId="0" borderId="23" xfId="0" applyBorder="1"/>
    <xf numFmtId="0" fontId="0" fillId="2" borderId="23" xfId="0" applyFont="1" applyFill="1" applyBorder="1" applyAlignment="1">
      <alignment horizontal="center" vertical="center" wrapText="1"/>
    </xf>
    <xf numFmtId="0" fontId="1" fillId="4" borderId="0" xfId="0" applyFont="1" applyFill="1" applyBorder="1" applyAlignment="1">
      <alignment horizontal="right" vertical="center" wrapText="1"/>
    </xf>
    <xf numFmtId="164" fontId="6" fillId="4" borderId="0" xfId="0" applyNumberFormat="1" applyFont="1" applyFill="1" applyBorder="1" applyAlignment="1">
      <alignment horizontal="center" vertical="center" wrapText="1"/>
    </xf>
    <xf numFmtId="165" fontId="7" fillId="4" borderId="0" xfId="0" applyNumberFormat="1" applyFont="1" applyFill="1" applyBorder="1" applyAlignment="1">
      <alignment horizontal="center" vertical="center" wrapText="1"/>
    </xf>
    <xf numFmtId="0" fontId="6" fillId="4" borderId="0" xfId="1" applyFont="1" applyFill="1" applyBorder="1" applyAlignment="1">
      <alignment horizontal="center" vertical="center" wrapText="1"/>
    </xf>
    <xf numFmtId="0" fontId="1" fillId="4" borderId="19" xfId="0" applyFont="1" applyFill="1" applyBorder="1" applyAlignment="1">
      <alignment horizontal="right" vertical="center" wrapText="1"/>
    </xf>
    <xf numFmtId="0" fontId="1" fillId="4" borderId="20" xfId="0" applyFont="1" applyFill="1" applyBorder="1" applyAlignment="1">
      <alignment horizontal="right" vertical="center" wrapText="1"/>
    </xf>
    <xf numFmtId="0" fontId="1" fillId="4" borderId="21" xfId="0" applyFont="1" applyFill="1" applyBorder="1" applyAlignment="1">
      <alignment horizontal="right" vertical="center" wrapText="1"/>
    </xf>
    <xf numFmtId="0" fontId="0" fillId="0" borderId="25" xfId="0" applyBorder="1" applyAlignment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0" xfId="0" applyFont="1" applyBorder="1" applyAlignment="1">
      <alignment horizontal="left" vertical="center"/>
    </xf>
    <xf numFmtId="0" fontId="5" fillId="0" borderId="1" xfId="0" applyFont="1" applyFill="1" applyBorder="1" applyAlignment="1">
      <alignment horizontal="center" vertical="center" wrapText="1"/>
    </xf>
    <xf numFmtId="0" fontId="9" fillId="2" borderId="0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0" fillId="0" borderId="13" xfId="0" applyFont="1" applyBorder="1" applyAlignment="1">
      <alignment horizontal="center" vertical="center" wrapText="1"/>
    </xf>
    <xf numFmtId="0" fontId="0" fillId="0" borderId="17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14" xfId="0" applyFont="1" applyFill="1" applyBorder="1" applyAlignment="1">
      <alignment horizontal="center" vertical="center" wrapText="1"/>
    </xf>
    <xf numFmtId="0" fontId="0" fillId="0" borderId="17" xfId="0" applyBorder="1" applyAlignment="1">
      <alignment horizontal="left" vertical="center" wrapText="1"/>
    </xf>
    <xf numFmtId="0" fontId="0" fillId="0" borderId="17" xfId="0" applyFont="1" applyBorder="1" applyAlignment="1">
      <alignment horizontal="left" vertical="center" wrapText="1"/>
    </xf>
    <xf numFmtId="0" fontId="0" fillId="0" borderId="22" xfId="0" applyFont="1" applyBorder="1" applyAlignment="1">
      <alignment horizontal="left" vertical="center" wrapText="1"/>
    </xf>
    <xf numFmtId="0" fontId="0" fillId="0" borderId="13" xfId="0" applyFont="1" applyBorder="1" applyAlignment="1">
      <alignment horizontal="center" vertical="center"/>
    </xf>
    <xf numFmtId="0" fontId="0" fillId="0" borderId="4" xfId="0" applyFont="1" applyBorder="1" applyAlignment="1">
      <alignment vertical="center" wrapText="1"/>
    </xf>
    <xf numFmtId="0" fontId="0" fillId="0" borderId="4" xfId="0" applyFont="1" applyBorder="1" applyAlignment="1">
      <alignment horizontal="center" vertical="center"/>
    </xf>
    <xf numFmtId="0" fontId="0" fillId="0" borderId="17" xfId="0" applyFont="1" applyBorder="1" applyAlignment="1">
      <alignment horizontal="center" vertical="center"/>
    </xf>
    <xf numFmtId="0" fontId="0" fillId="0" borderId="15" xfId="0" applyFont="1" applyBorder="1" applyAlignment="1">
      <alignment horizontal="center" vertical="center"/>
    </xf>
    <xf numFmtId="0" fontId="0" fillId="0" borderId="10" xfId="0" applyFont="1" applyBorder="1" applyAlignment="1">
      <alignment vertical="center" wrapText="1"/>
    </xf>
    <xf numFmtId="0" fontId="0" fillId="0" borderId="10" xfId="0" applyFont="1" applyBorder="1" applyAlignment="1">
      <alignment horizontal="center" vertical="center"/>
    </xf>
    <xf numFmtId="0" fontId="0" fillId="0" borderId="27" xfId="0" applyFont="1" applyBorder="1" applyAlignment="1">
      <alignment vertical="center" wrapText="1"/>
    </xf>
    <xf numFmtId="0" fontId="0" fillId="0" borderId="27" xfId="0" applyFont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/>
    </xf>
    <xf numFmtId="0" fontId="0" fillId="0" borderId="28" xfId="0" applyBorder="1" applyAlignment="1">
      <alignment horizontal="left" vertical="center" wrapText="1"/>
    </xf>
    <xf numFmtId="0" fontId="0" fillId="0" borderId="29" xfId="0" applyBorder="1" applyAlignment="1">
      <alignment horizontal="center" vertical="center" wrapText="1"/>
    </xf>
    <xf numFmtId="0" fontId="0" fillId="0" borderId="30" xfId="0" applyBorder="1" applyAlignment="1">
      <alignment horizontal="center" vertical="center" wrapText="1"/>
    </xf>
    <xf numFmtId="166" fontId="6" fillId="0" borderId="1" xfId="0" applyNumberFormat="1" applyFont="1" applyBorder="1" applyAlignment="1">
      <alignment horizontal="center" vertical="center" wrapText="1"/>
    </xf>
    <xf numFmtId="166" fontId="7" fillId="0" borderId="1" xfId="0" applyNumberFormat="1" applyFont="1" applyFill="1" applyBorder="1" applyAlignment="1">
      <alignment horizontal="center" vertical="center" wrapText="1"/>
    </xf>
    <xf numFmtId="166" fontId="5" fillId="0" borderId="1" xfId="0" applyNumberFormat="1" applyFont="1" applyFill="1" applyBorder="1" applyAlignment="1">
      <alignment horizontal="center" vertical="center" wrapText="1"/>
    </xf>
    <xf numFmtId="166" fontId="5" fillId="0" borderId="1" xfId="0" applyNumberFormat="1" applyFont="1" applyBorder="1" applyAlignment="1">
      <alignment horizontal="center" vertical="center" wrapText="1"/>
    </xf>
    <xf numFmtId="166" fontId="6" fillId="0" borderId="1" xfId="0" applyNumberFormat="1" applyFont="1" applyFill="1" applyBorder="1" applyAlignment="1">
      <alignment horizontal="center" vertical="center" wrapText="1"/>
    </xf>
    <xf numFmtId="166" fontId="6" fillId="0" borderId="18" xfId="1" applyNumberFormat="1" applyFont="1" applyFill="1" applyBorder="1" applyAlignment="1">
      <alignment horizontal="center" vertical="center" wrapText="1"/>
    </xf>
    <xf numFmtId="166" fontId="6" fillId="0" borderId="23" xfId="0" applyNumberFormat="1" applyFont="1" applyBorder="1" applyAlignment="1">
      <alignment horizontal="center" vertical="center" wrapText="1"/>
    </xf>
    <xf numFmtId="166" fontId="7" fillId="0" borderId="23" xfId="0" applyNumberFormat="1" applyFont="1" applyFill="1" applyBorder="1" applyAlignment="1">
      <alignment horizontal="center" vertical="center" wrapText="1"/>
    </xf>
    <xf numFmtId="166" fontId="5" fillId="0" borderId="23" xfId="0" applyNumberFormat="1" applyFont="1" applyFill="1" applyBorder="1" applyAlignment="1">
      <alignment horizontal="center" vertical="center" wrapText="1"/>
    </xf>
    <xf numFmtId="166" fontId="5" fillId="0" borderId="23" xfId="0" applyNumberFormat="1" applyFont="1" applyBorder="1" applyAlignment="1">
      <alignment horizontal="center" vertical="center" wrapText="1"/>
    </xf>
    <xf numFmtId="166" fontId="6" fillId="0" borderId="23" xfId="0" applyNumberFormat="1" applyFont="1" applyFill="1" applyBorder="1" applyAlignment="1">
      <alignment horizontal="center" vertical="center" wrapText="1"/>
    </xf>
    <xf numFmtId="166" fontId="6" fillId="0" borderId="24" xfId="1" applyNumberFormat="1" applyFont="1" applyFill="1" applyBorder="1" applyAlignment="1">
      <alignment horizontal="center" vertical="center" wrapText="1"/>
    </xf>
    <xf numFmtId="166" fontId="6" fillId="0" borderId="27" xfId="0" applyNumberFormat="1" applyFont="1" applyBorder="1" applyAlignment="1">
      <alignment horizontal="center" vertical="center" wrapText="1"/>
    </xf>
    <xf numFmtId="166" fontId="7" fillId="0" borderId="27" xfId="0" applyNumberFormat="1" applyFont="1" applyFill="1" applyBorder="1" applyAlignment="1">
      <alignment horizontal="center" vertical="center" wrapText="1"/>
    </xf>
    <xf numFmtId="166" fontId="5" fillId="0" borderId="27" xfId="0" applyNumberFormat="1" applyFont="1" applyFill="1" applyBorder="1" applyAlignment="1">
      <alignment horizontal="center" vertical="center" wrapText="1"/>
    </xf>
    <xf numFmtId="166" fontId="5" fillId="0" borderId="27" xfId="0" applyNumberFormat="1" applyFont="1" applyBorder="1" applyAlignment="1">
      <alignment horizontal="center" vertical="center" wrapText="1"/>
    </xf>
    <xf numFmtId="166" fontId="6" fillId="0" borderId="27" xfId="0" applyNumberFormat="1" applyFont="1" applyFill="1" applyBorder="1" applyAlignment="1">
      <alignment horizontal="center" vertical="center" wrapText="1"/>
    </xf>
    <xf numFmtId="166" fontId="6" fillId="0" borderId="31" xfId="1" applyNumberFormat="1" applyFont="1" applyFill="1" applyBorder="1" applyAlignment="1">
      <alignment horizontal="center" vertical="center" wrapText="1"/>
    </xf>
    <xf numFmtId="166" fontId="6" fillId="0" borderId="1" xfId="0" applyNumberFormat="1" applyFont="1" applyBorder="1" applyAlignment="1">
      <alignment horizontal="center" vertical="center" wrapText="1"/>
    </xf>
    <xf numFmtId="166" fontId="7" fillId="0" borderId="1" xfId="0" applyNumberFormat="1" applyFont="1" applyFill="1" applyBorder="1" applyAlignment="1">
      <alignment horizontal="center" vertical="center" wrapText="1"/>
    </xf>
    <xf numFmtId="166" fontId="5" fillId="0" borderId="1" xfId="0" applyNumberFormat="1" applyFont="1" applyFill="1" applyBorder="1" applyAlignment="1">
      <alignment horizontal="center" vertical="center" wrapText="1"/>
    </xf>
    <xf numFmtId="166" fontId="5" fillId="0" borderId="1" xfId="0" applyNumberFormat="1" applyFont="1" applyBorder="1" applyAlignment="1">
      <alignment horizontal="center" vertical="center" wrapText="1"/>
    </xf>
    <xf numFmtId="166" fontId="6" fillId="0" borderId="1" xfId="0" applyNumberFormat="1" applyFont="1" applyFill="1" applyBorder="1" applyAlignment="1">
      <alignment horizontal="center" vertical="center" wrapText="1"/>
    </xf>
    <xf numFmtId="166" fontId="6" fillId="0" borderId="18" xfId="1" applyNumberFormat="1" applyFont="1" applyFill="1" applyBorder="1" applyAlignment="1">
      <alignment horizontal="center" vertical="center" wrapText="1"/>
    </xf>
    <xf numFmtId="166" fontId="7" fillId="4" borderId="11" xfId="0" applyNumberFormat="1" applyFont="1" applyFill="1" applyBorder="1" applyAlignment="1">
      <alignment horizontal="center" vertical="center" wrapText="1"/>
    </xf>
    <xf numFmtId="166" fontId="6" fillId="4" borderId="11" xfId="1" applyNumberFormat="1" applyFont="1" applyFill="1" applyBorder="1" applyAlignment="1">
      <alignment horizontal="center" vertical="center" wrapText="1"/>
    </xf>
    <xf numFmtId="166" fontId="10" fillId="4" borderId="11" xfId="1" applyNumberFormat="1" applyFont="1" applyFill="1" applyBorder="1" applyAlignment="1">
      <alignment horizontal="center" vertical="center" wrapText="1"/>
    </xf>
    <xf numFmtId="166" fontId="6" fillId="4" borderId="12" xfId="1" applyNumberFormat="1" applyFont="1" applyFill="1" applyBorder="1" applyAlignment="1">
      <alignment horizontal="center" vertical="center" wrapText="1"/>
    </xf>
    <xf numFmtId="166" fontId="6" fillId="0" borderId="5" xfId="0" applyNumberFormat="1" applyFont="1" applyBorder="1" applyAlignment="1">
      <alignment vertical="center" wrapText="1"/>
    </xf>
    <xf numFmtId="166" fontId="10" fillId="0" borderId="5" xfId="0" applyNumberFormat="1" applyFont="1" applyBorder="1" applyAlignment="1">
      <alignment vertical="center" wrapText="1"/>
    </xf>
    <xf numFmtId="166" fontId="6" fillId="0" borderId="14" xfId="1" applyNumberFormat="1" applyFont="1" applyFill="1" applyBorder="1" applyAlignment="1">
      <alignment horizontal="center" vertical="center" wrapText="1"/>
    </xf>
    <xf numFmtId="166" fontId="10" fillId="0" borderId="23" xfId="0" applyNumberFormat="1" applyFont="1" applyBorder="1" applyAlignment="1">
      <alignment horizontal="center" vertical="center" wrapText="1"/>
    </xf>
    <xf numFmtId="166" fontId="10" fillId="0" borderId="1" xfId="0" applyNumberFormat="1" applyFont="1" applyBorder="1" applyAlignment="1">
      <alignment horizontal="center" vertical="center" wrapText="1"/>
    </xf>
    <xf numFmtId="166" fontId="6" fillId="0" borderId="18" xfId="0" applyNumberFormat="1" applyFont="1" applyBorder="1" applyAlignment="1">
      <alignment horizontal="center" vertical="center" wrapText="1"/>
    </xf>
    <xf numFmtId="166" fontId="10" fillId="0" borderId="2" xfId="0" applyNumberFormat="1" applyFont="1" applyBorder="1" applyAlignment="1">
      <alignment horizontal="center" vertical="center" wrapText="1"/>
    </xf>
    <xf numFmtId="166" fontId="6" fillId="0" borderId="2" xfId="0" applyNumberFormat="1" applyFont="1" applyBorder="1" applyAlignment="1">
      <alignment horizontal="center" vertical="center" wrapText="1"/>
    </xf>
    <xf numFmtId="166" fontId="10" fillId="0" borderId="27" xfId="0" applyNumberFormat="1" applyFont="1" applyBorder="1" applyAlignment="1">
      <alignment horizontal="center" vertical="center" wrapText="1"/>
    </xf>
    <xf numFmtId="166" fontId="6" fillId="0" borderId="27" xfId="0" applyNumberFormat="1" applyFont="1" applyBorder="1" applyAlignment="1">
      <alignment horizontal="center" vertical="center" wrapText="1"/>
    </xf>
    <xf numFmtId="166" fontId="6" fillId="0" borderId="10" xfId="0" applyNumberFormat="1" applyFont="1" applyBorder="1" applyAlignment="1">
      <alignment horizontal="center" vertical="center" wrapText="1"/>
    </xf>
    <xf numFmtId="166" fontId="10" fillId="0" borderId="11" xfId="0" applyNumberFormat="1" applyFont="1" applyBorder="1" applyAlignment="1">
      <alignment horizontal="center" vertical="center" wrapText="1"/>
    </xf>
    <xf numFmtId="166" fontId="6" fillId="0" borderId="11" xfId="0" applyNumberFormat="1" applyFont="1" applyBorder="1" applyAlignment="1">
      <alignment horizontal="center" vertical="center" wrapText="1"/>
    </xf>
    <xf numFmtId="166" fontId="10" fillId="0" borderId="10" xfId="0" applyNumberFormat="1" applyFont="1" applyBorder="1" applyAlignment="1">
      <alignment horizontal="center" vertical="center" wrapText="1"/>
    </xf>
    <xf numFmtId="166" fontId="0" fillId="0" borderId="0" xfId="0" applyNumberFormat="1"/>
    <xf numFmtId="166" fontId="6" fillId="0" borderId="5" xfId="0" applyNumberFormat="1" applyFont="1" applyBorder="1" applyAlignment="1">
      <alignment horizontal="center" vertical="center" wrapText="1"/>
    </xf>
    <xf numFmtId="166" fontId="6" fillId="0" borderId="6" xfId="0" applyNumberFormat="1" applyFont="1" applyBorder="1" applyAlignment="1">
      <alignment horizontal="center" vertical="center" wrapText="1"/>
    </xf>
    <xf numFmtId="166" fontId="6" fillId="0" borderId="8" xfId="0" applyNumberFormat="1" applyFont="1" applyBorder="1" applyAlignment="1">
      <alignment horizontal="center" vertical="center" wrapText="1"/>
    </xf>
    <xf numFmtId="166" fontId="6" fillId="0" borderId="12" xfId="0" applyNumberFormat="1" applyFont="1" applyBorder="1" applyAlignment="1">
      <alignment horizontal="center" vertical="center" wrapText="1"/>
    </xf>
    <xf numFmtId="166" fontId="6" fillId="0" borderId="16" xfId="0" applyNumberFormat="1" applyFont="1" applyBorder="1" applyAlignment="1">
      <alignment horizontal="center" vertical="center" wrapText="1"/>
    </xf>
  </cellXfs>
  <cellStyles count="2">
    <cellStyle name="Обычный" xfId="0" builtinId="0"/>
    <cellStyle name="Обычный 3" xfId="1"/>
  </cellStyles>
  <dxfs count="0"/>
  <tableStyles count="0" defaultTableStyle="TableStyleMedium9" defaultPivotStyle="PivotStyleLight16"/>
  <colors>
    <mruColors>
      <color rgb="FFFAFFC9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33"/>
  <sheetViews>
    <sheetView tabSelected="1" topLeftCell="A10" workbookViewId="0">
      <selection activeCell="M30" sqref="M30"/>
    </sheetView>
  </sheetViews>
  <sheetFormatPr defaultRowHeight="15"/>
  <cols>
    <col min="1" max="1" width="34" customWidth="1"/>
    <col min="2" max="2" width="43.28515625" customWidth="1"/>
    <col min="3" max="3" width="14.140625" customWidth="1"/>
    <col min="4" max="4" width="16.85546875" customWidth="1"/>
    <col min="5" max="5" width="14.28515625" customWidth="1"/>
    <col min="6" max="6" width="11" customWidth="1"/>
    <col min="7" max="7" width="13.7109375" customWidth="1"/>
    <col min="8" max="8" width="11.28515625" bestFit="1" customWidth="1"/>
    <col min="9" max="9" width="9.42578125" bestFit="1" customWidth="1"/>
    <col min="10" max="10" width="11.28515625" bestFit="1" customWidth="1"/>
    <col min="11" max="11" width="9.7109375" bestFit="1" customWidth="1"/>
    <col min="13" max="13" width="9.5703125" bestFit="1" customWidth="1"/>
  </cols>
  <sheetData>
    <row r="1" spans="1:13" ht="15.75" customHeight="1">
      <c r="A1" s="42" t="s">
        <v>0</v>
      </c>
      <c r="B1" s="42"/>
      <c r="C1" s="42"/>
      <c r="D1" s="42"/>
      <c r="E1" s="42"/>
      <c r="F1" s="42"/>
      <c r="G1" s="42"/>
      <c r="H1" s="42"/>
      <c r="I1" s="42"/>
      <c r="J1" s="42"/>
      <c r="K1" s="42"/>
      <c r="L1" s="1"/>
      <c r="M1" s="1"/>
    </row>
    <row r="2" spans="1:13" ht="50.25" customHeight="1">
      <c r="A2" s="41" t="s">
        <v>18</v>
      </c>
      <c r="B2" s="41"/>
      <c r="C2" s="41"/>
      <c r="D2" s="41"/>
      <c r="E2" s="41"/>
      <c r="F2" s="41"/>
      <c r="G2" s="41"/>
      <c r="H2" s="41"/>
      <c r="I2" s="41"/>
      <c r="J2" s="41"/>
      <c r="K2" s="41"/>
      <c r="L2" s="2"/>
      <c r="M2" s="2"/>
    </row>
    <row r="3" spans="1:13" ht="15.75" thickBot="1">
      <c r="H3" t="s">
        <v>17</v>
      </c>
    </row>
    <row r="4" spans="1:13" ht="15" customHeight="1">
      <c r="A4" s="44" t="s">
        <v>1</v>
      </c>
      <c r="B4" s="46" t="s">
        <v>10</v>
      </c>
      <c r="C4" s="46"/>
      <c r="D4" s="43" t="s">
        <v>7</v>
      </c>
      <c r="E4" s="43" t="s">
        <v>15</v>
      </c>
      <c r="F4" s="43" t="s">
        <v>8</v>
      </c>
      <c r="G4" s="43" t="s">
        <v>9</v>
      </c>
      <c r="H4" s="48" t="s">
        <v>2</v>
      </c>
      <c r="I4" s="48"/>
      <c r="J4" s="48"/>
      <c r="K4" s="49"/>
    </row>
    <row r="5" spans="1:13" ht="69" customHeight="1">
      <c r="A5" s="45"/>
      <c r="B5" s="47"/>
      <c r="C5" s="47"/>
      <c r="D5" s="40"/>
      <c r="E5" s="40"/>
      <c r="F5" s="40"/>
      <c r="G5" s="40"/>
      <c r="H5" s="17" t="s">
        <v>3</v>
      </c>
      <c r="I5" s="18" t="s">
        <v>4</v>
      </c>
      <c r="J5" s="18" t="s">
        <v>5</v>
      </c>
      <c r="K5" s="19" t="s">
        <v>6</v>
      </c>
    </row>
    <row r="6" spans="1:13" ht="15" customHeight="1">
      <c r="A6" s="50" t="s">
        <v>19</v>
      </c>
      <c r="B6" s="4" t="s">
        <v>12</v>
      </c>
      <c r="C6" s="23">
        <v>20</v>
      </c>
      <c r="D6" s="66">
        <v>2075.4299999999998</v>
      </c>
      <c r="E6" s="67">
        <v>17882.375</v>
      </c>
      <c r="F6" s="68">
        <v>2980.3960000000002</v>
      </c>
      <c r="G6" s="67">
        <f>E6-F6</f>
        <v>14901.978999999999</v>
      </c>
      <c r="H6" s="69">
        <f>6468.81</f>
        <v>6468.81</v>
      </c>
      <c r="I6" s="70"/>
      <c r="J6" s="70">
        <v>8433.1689999999999</v>
      </c>
      <c r="K6" s="71"/>
    </row>
    <row r="7" spans="1:13" ht="15" customHeight="1">
      <c r="A7" s="51"/>
      <c r="B7" s="24" t="s">
        <v>25</v>
      </c>
      <c r="C7" s="23">
        <v>2</v>
      </c>
      <c r="D7" s="66"/>
      <c r="E7" s="67"/>
      <c r="F7" s="68"/>
      <c r="G7" s="67"/>
      <c r="H7" s="69"/>
      <c r="I7" s="70"/>
      <c r="J7" s="70"/>
      <c r="K7" s="71"/>
    </row>
    <row r="8" spans="1:13" ht="15" customHeight="1">
      <c r="A8" s="52"/>
      <c r="B8" s="25" t="s">
        <v>26</v>
      </c>
      <c r="C8" s="26">
        <v>2</v>
      </c>
      <c r="D8" s="72"/>
      <c r="E8" s="73"/>
      <c r="F8" s="74"/>
      <c r="G8" s="73"/>
      <c r="H8" s="75"/>
      <c r="I8" s="76"/>
      <c r="J8" s="76"/>
      <c r="K8" s="77"/>
    </row>
    <row r="9" spans="1:13" ht="15" customHeight="1">
      <c r="A9" s="52"/>
      <c r="B9" s="25" t="s">
        <v>27</v>
      </c>
      <c r="C9" s="26">
        <v>1</v>
      </c>
      <c r="D9" s="72"/>
      <c r="E9" s="73"/>
      <c r="F9" s="74"/>
      <c r="G9" s="73"/>
      <c r="H9" s="75"/>
      <c r="I9" s="76"/>
      <c r="J9" s="76"/>
      <c r="K9" s="77"/>
    </row>
    <row r="10" spans="1:13" ht="15" customHeight="1">
      <c r="A10" s="52"/>
      <c r="B10" s="25" t="s">
        <v>28</v>
      </c>
      <c r="C10" s="26">
        <v>1</v>
      </c>
      <c r="D10" s="72"/>
      <c r="E10" s="73"/>
      <c r="F10" s="74"/>
      <c r="G10" s="73"/>
      <c r="H10" s="75"/>
      <c r="I10" s="76"/>
      <c r="J10" s="76"/>
      <c r="K10" s="77"/>
    </row>
    <row r="11" spans="1:13" ht="15" customHeight="1">
      <c r="A11" s="51"/>
      <c r="B11" s="24" t="s">
        <v>29</v>
      </c>
      <c r="C11" s="62">
        <v>1</v>
      </c>
      <c r="D11" s="66"/>
      <c r="E11" s="67"/>
      <c r="F11" s="68"/>
      <c r="G11" s="67"/>
      <c r="H11" s="69"/>
      <c r="I11" s="70"/>
      <c r="J11" s="70"/>
      <c r="K11" s="71"/>
      <c r="M11" s="3"/>
    </row>
    <row r="12" spans="1:13" ht="37.5" customHeight="1">
      <c r="A12" s="63" t="s">
        <v>20</v>
      </c>
      <c r="B12" s="64" t="s">
        <v>21</v>
      </c>
      <c r="C12" s="65"/>
      <c r="D12" s="78">
        <v>52.033000000000001</v>
      </c>
      <c r="E12" s="79">
        <f>F12+G12</f>
        <v>2607.9108000000001</v>
      </c>
      <c r="F12" s="80">
        <f>G12*20/100</f>
        <v>434.65179999999998</v>
      </c>
      <c r="G12" s="79">
        <f>SUM(H12:K12)</f>
        <v>2173.259</v>
      </c>
      <c r="H12" s="81">
        <v>2173.259</v>
      </c>
      <c r="I12" s="82"/>
      <c r="J12" s="82"/>
      <c r="K12" s="83"/>
      <c r="M12" s="3"/>
    </row>
    <row r="13" spans="1:13" ht="37.5" customHeight="1">
      <c r="A13" s="20" t="s">
        <v>22</v>
      </c>
      <c r="B13" s="34" t="s">
        <v>23</v>
      </c>
      <c r="C13" s="35"/>
      <c r="D13" s="84"/>
      <c r="E13" s="85">
        <f>F13+G13</f>
        <v>490.00100000000003</v>
      </c>
      <c r="F13" s="86">
        <v>81.668000000000006</v>
      </c>
      <c r="G13" s="85">
        <f>SUM(H13:K13)</f>
        <v>408.33300000000003</v>
      </c>
      <c r="H13" s="87"/>
      <c r="I13" s="88"/>
      <c r="J13" s="88"/>
      <c r="K13" s="89">
        <v>408.33300000000003</v>
      </c>
      <c r="M13" s="3"/>
    </row>
    <row r="14" spans="1:13" ht="30" customHeight="1" thickBot="1">
      <c r="A14" s="31" t="s">
        <v>24</v>
      </c>
      <c r="B14" s="32"/>
      <c r="C14" s="33"/>
      <c r="D14" s="90">
        <f>D6+D12+D13</f>
        <v>2127.4629999999997</v>
      </c>
      <c r="E14" s="90">
        <f>F14+G14</f>
        <v>20980.286799999998</v>
      </c>
      <c r="F14" s="91">
        <f t="shared" ref="F14:K14" si="0">SUM(F6:F13)</f>
        <v>3496.7158000000004</v>
      </c>
      <c r="G14" s="92">
        <f t="shared" si="0"/>
        <v>17483.570999999996</v>
      </c>
      <c r="H14" s="91">
        <f t="shared" si="0"/>
        <v>8642.0689999999995</v>
      </c>
      <c r="I14" s="91">
        <f t="shared" si="0"/>
        <v>0</v>
      </c>
      <c r="J14" s="91">
        <f t="shared" si="0"/>
        <v>8433.1689999999999</v>
      </c>
      <c r="K14" s="93">
        <f t="shared" si="0"/>
        <v>408.33300000000003</v>
      </c>
      <c r="M14" s="3"/>
    </row>
    <row r="15" spans="1:13" ht="30" customHeight="1">
      <c r="A15" s="27"/>
      <c r="B15" s="27"/>
      <c r="C15" s="27"/>
      <c r="D15" s="28"/>
      <c r="E15" s="29"/>
      <c r="F15" s="30"/>
      <c r="G15" s="30"/>
      <c r="H15" s="30"/>
      <c r="I15" s="30"/>
      <c r="J15" s="30"/>
      <c r="K15" s="30"/>
      <c r="M15" s="3"/>
    </row>
    <row r="16" spans="1:13" ht="25.5" customHeight="1">
      <c r="A16" s="21"/>
      <c r="B16" s="10"/>
      <c r="C16" s="22"/>
      <c r="D16" s="11"/>
      <c r="E16" s="12"/>
      <c r="F16" s="13"/>
      <c r="G16" s="13"/>
      <c r="H16" s="14"/>
      <c r="I16" s="15"/>
      <c r="J16" s="15"/>
      <c r="K16" s="16"/>
      <c r="M16" s="3"/>
    </row>
    <row r="17" spans="1:11" ht="15" customHeight="1" thickBot="1">
      <c r="A17" s="39" t="s">
        <v>31</v>
      </c>
      <c r="B17" s="39"/>
      <c r="C17" s="39"/>
      <c r="D17" s="39"/>
      <c r="E17" s="39"/>
      <c r="F17" s="39"/>
      <c r="G17" s="39"/>
      <c r="H17" s="39"/>
      <c r="I17" s="39"/>
      <c r="J17" s="39"/>
      <c r="K17" s="39"/>
    </row>
    <row r="18" spans="1:11" ht="30" customHeight="1">
      <c r="A18" s="53">
        <v>2021</v>
      </c>
      <c r="B18" s="54" t="s">
        <v>12</v>
      </c>
      <c r="C18" s="55">
        <v>8</v>
      </c>
      <c r="D18" s="109">
        <f>D14</f>
        <v>2127.4629999999997</v>
      </c>
      <c r="E18" s="95">
        <f>F18+G18</f>
        <v>5178.9995999999992</v>
      </c>
      <c r="F18" s="94">
        <f>G18*20/100</f>
        <v>863.1665999999999</v>
      </c>
      <c r="G18" s="95">
        <f>SUM(H18:K18)</f>
        <v>4315.8329999999996</v>
      </c>
      <c r="H18" s="94">
        <f>1036.533+158.767</f>
        <v>1195.3</v>
      </c>
      <c r="I18" s="94"/>
      <c r="J18" s="94">
        <f>2712.2</f>
        <v>2712.2</v>
      </c>
      <c r="K18" s="96">
        <v>408.33300000000003</v>
      </c>
    </row>
    <row r="19" spans="1:11" ht="15" customHeight="1">
      <c r="A19" s="56">
        <v>2023</v>
      </c>
      <c r="B19" s="24" t="s">
        <v>25</v>
      </c>
      <c r="C19" s="23">
        <v>2</v>
      </c>
      <c r="D19" s="101"/>
      <c r="E19" s="97">
        <f>F19+G19</f>
        <v>9483.590400000001</v>
      </c>
      <c r="F19" s="72">
        <f>G19*20/100</f>
        <v>1580.5983999999999</v>
      </c>
      <c r="G19" s="98">
        <f>H19+I19+J19+K19</f>
        <v>7902.9920000000002</v>
      </c>
      <c r="H19" s="66">
        <v>3008.96</v>
      </c>
      <c r="I19" s="66"/>
      <c r="J19" s="66">
        <v>4894.0320000000002</v>
      </c>
      <c r="K19" s="99"/>
    </row>
    <row r="20" spans="1:11" ht="15" customHeight="1">
      <c r="A20" s="56"/>
      <c r="B20" s="25" t="s">
        <v>26</v>
      </c>
      <c r="C20" s="26">
        <v>2</v>
      </c>
      <c r="D20" s="101"/>
      <c r="E20" s="100"/>
      <c r="F20" s="101"/>
      <c r="G20" s="98"/>
      <c r="H20" s="66"/>
      <c r="I20" s="66"/>
      <c r="J20" s="66"/>
      <c r="K20" s="99"/>
    </row>
    <row r="21" spans="1:11" ht="15" customHeight="1">
      <c r="A21" s="56"/>
      <c r="B21" s="25" t="s">
        <v>27</v>
      </c>
      <c r="C21" s="26">
        <v>1</v>
      </c>
      <c r="D21" s="101"/>
      <c r="E21" s="100"/>
      <c r="F21" s="101"/>
      <c r="G21" s="98"/>
      <c r="H21" s="66"/>
      <c r="I21" s="66"/>
      <c r="J21" s="66"/>
      <c r="K21" s="99"/>
    </row>
    <row r="22" spans="1:11" ht="15" customHeight="1">
      <c r="A22" s="56"/>
      <c r="B22" s="25" t="s">
        <v>28</v>
      </c>
      <c r="C22" s="26">
        <v>1</v>
      </c>
      <c r="D22" s="101"/>
      <c r="E22" s="100"/>
      <c r="F22" s="101"/>
      <c r="G22" s="98"/>
      <c r="H22" s="66"/>
      <c r="I22" s="66"/>
      <c r="J22" s="66"/>
      <c r="K22" s="99"/>
    </row>
    <row r="23" spans="1:11" ht="15" customHeight="1">
      <c r="A23" s="56"/>
      <c r="B23" s="24" t="s">
        <v>29</v>
      </c>
      <c r="C23" s="62">
        <v>1</v>
      </c>
      <c r="D23" s="101"/>
      <c r="E23" s="102"/>
      <c r="F23" s="103"/>
      <c r="G23" s="98"/>
      <c r="H23" s="66"/>
      <c r="I23" s="66"/>
      <c r="J23" s="66"/>
      <c r="K23" s="99"/>
    </row>
    <row r="24" spans="1:11" ht="15" customHeight="1">
      <c r="A24" s="56">
        <v>2024</v>
      </c>
      <c r="B24" s="60" t="s">
        <v>12</v>
      </c>
      <c r="C24" s="61">
        <v>12</v>
      </c>
      <c r="D24" s="101"/>
      <c r="E24" s="97">
        <f>F24+G24</f>
        <v>6317.6951999999992</v>
      </c>
      <c r="F24" s="72">
        <f>G24*20/100</f>
        <v>1052.9491999999998</v>
      </c>
      <c r="G24" s="98">
        <f>H24+I24+J24+K24</f>
        <v>5264.7459999999992</v>
      </c>
      <c r="H24" s="66">
        <f>H14-H18-H19</f>
        <v>4437.8089999999993</v>
      </c>
      <c r="I24" s="66">
        <f>I14-I18-I19</f>
        <v>0</v>
      </c>
      <c r="J24" s="66">
        <f>J14-J18-J19</f>
        <v>826.9369999999999</v>
      </c>
      <c r="K24" s="99">
        <f>K14-K18-K19</f>
        <v>0</v>
      </c>
    </row>
    <row r="25" spans="1:11" ht="21" customHeight="1" thickBot="1">
      <c r="A25" s="57"/>
      <c r="B25" s="58" t="s">
        <v>13</v>
      </c>
      <c r="C25" s="59">
        <v>2</v>
      </c>
      <c r="D25" s="106"/>
      <c r="E25" s="105"/>
      <c r="F25" s="106"/>
      <c r="G25" s="107"/>
      <c r="H25" s="104"/>
      <c r="I25" s="104"/>
      <c r="J25" s="104"/>
      <c r="K25" s="113"/>
    </row>
    <row r="26" spans="1:11">
      <c r="D26" s="108"/>
      <c r="E26" s="108"/>
      <c r="F26" s="108"/>
      <c r="G26" s="108"/>
      <c r="H26" s="108"/>
      <c r="I26" s="108"/>
      <c r="J26" s="108"/>
      <c r="K26" s="108"/>
    </row>
    <row r="27" spans="1:11">
      <c r="D27" s="108"/>
      <c r="E27" s="108"/>
      <c r="F27" s="108"/>
      <c r="G27" s="108"/>
      <c r="H27" s="108"/>
      <c r="I27" s="108"/>
      <c r="J27" s="108"/>
      <c r="K27" s="108"/>
    </row>
    <row r="28" spans="1:11">
      <c r="D28" s="108"/>
      <c r="E28" s="108"/>
      <c r="F28" s="108"/>
      <c r="G28" s="108"/>
      <c r="H28" s="108"/>
      <c r="I28" s="108"/>
      <c r="J28" s="108"/>
      <c r="K28" s="108"/>
    </row>
    <row r="29" spans="1:11" ht="21" customHeight="1">
      <c r="A29" t="s">
        <v>30</v>
      </c>
      <c r="D29" s="108"/>
      <c r="E29" s="108"/>
      <c r="F29" s="108"/>
      <c r="G29" s="108"/>
      <c r="H29" s="108"/>
      <c r="I29" s="108"/>
      <c r="J29" s="108"/>
      <c r="K29" s="108"/>
    </row>
    <row r="30" spans="1:11" ht="28.5" customHeight="1" thickBot="1">
      <c r="A30" t="s">
        <v>16</v>
      </c>
      <c r="D30" s="108"/>
      <c r="E30" s="108"/>
      <c r="F30" s="108"/>
      <c r="G30" s="108"/>
      <c r="H30" s="108"/>
      <c r="I30" s="108"/>
      <c r="J30" s="108"/>
      <c r="K30" s="108"/>
    </row>
    <row r="31" spans="1:11">
      <c r="A31" s="36" t="s">
        <v>11</v>
      </c>
      <c r="B31" s="5" t="s">
        <v>12</v>
      </c>
      <c r="C31" s="7">
        <v>3</v>
      </c>
      <c r="D31" s="109"/>
      <c r="E31" s="109">
        <v>5179</v>
      </c>
      <c r="F31" s="109">
        <f>G31*20/100</f>
        <v>863.16639999999984</v>
      </c>
      <c r="G31" s="109">
        <f>H31+I31+J31+K31</f>
        <v>4315.8319999999994</v>
      </c>
      <c r="H31" s="109">
        <v>1036.5329999999999</v>
      </c>
      <c r="I31" s="109"/>
      <c r="J31" s="109">
        <v>2712.2</v>
      </c>
      <c r="K31" s="110">
        <v>567.09900000000005</v>
      </c>
    </row>
    <row r="32" spans="1:11">
      <c r="A32" s="37"/>
      <c r="B32" s="4" t="s">
        <v>13</v>
      </c>
      <c r="C32" s="8">
        <v>3</v>
      </c>
      <c r="D32" s="101"/>
      <c r="E32" s="101"/>
      <c r="F32" s="101"/>
      <c r="G32" s="101"/>
      <c r="H32" s="101"/>
      <c r="I32" s="101"/>
      <c r="J32" s="101"/>
      <c r="K32" s="111"/>
    </row>
    <row r="33" spans="1:11" ht="15.75" thickBot="1">
      <c r="A33" s="38"/>
      <c r="B33" s="6" t="s">
        <v>14</v>
      </c>
      <c r="C33" s="9">
        <v>1</v>
      </c>
      <c r="D33" s="106"/>
      <c r="E33" s="106"/>
      <c r="F33" s="106"/>
      <c r="G33" s="106"/>
      <c r="H33" s="106"/>
      <c r="I33" s="106"/>
      <c r="J33" s="106"/>
      <c r="K33" s="112"/>
    </row>
  </sheetData>
  <mergeCells count="48">
    <mergeCell ref="G6:G11"/>
    <mergeCell ref="H6:H11"/>
    <mergeCell ref="I6:I11"/>
    <mergeCell ref="E19:E23"/>
    <mergeCell ref="F19:F23"/>
    <mergeCell ref="A2:K2"/>
    <mergeCell ref="A1:K1"/>
    <mergeCell ref="D4:D5"/>
    <mergeCell ref="A4:A5"/>
    <mergeCell ref="E4:E5"/>
    <mergeCell ref="F4:F5"/>
    <mergeCell ref="G4:G5"/>
    <mergeCell ref="B4:C5"/>
    <mergeCell ref="H4:K4"/>
    <mergeCell ref="J6:J11"/>
    <mergeCell ref="K6:K11"/>
    <mergeCell ref="A17:K17"/>
    <mergeCell ref="E6:E11"/>
    <mergeCell ref="F6:F11"/>
    <mergeCell ref="A6:A11"/>
    <mergeCell ref="D6:D11"/>
    <mergeCell ref="J19:J23"/>
    <mergeCell ref="K19:K23"/>
    <mergeCell ref="A24:A25"/>
    <mergeCell ref="G24:G25"/>
    <mergeCell ref="H24:H25"/>
    <mergeCell ref="I24:I25"/>
    <mergeCell ref="J24:J25"/>
    <mergeCell ref="K24:K25"/>
    <mergeCell ref="A19:A23"/>
    <mergeCell ref="G19:G23"/>
    <mergeCell ref="J31:J33"/>
    <mergeCell ref="K31:K33"/>
    <mergeCell ref="A31:A33"/>
    <mergeCell ref="D31:D33"/>
    <mergeCell ref="E31:E33"/>
    <mergeCell ref="F31:F33"/>
    <mergeCell ref="G31:G33"/>
    <mergeCell ref="A14:C14"/>
    <mergeCell ref="B12:C12"/>
    <mergeCell ref="B13:C13"/>
    <mergeCell ref="H31:H33"/>
    <mergeCell ref="I31:I33"/>
    <mergeCell ref="H19:H23"/>
    <mergeCell ref="I19:I23"/>
    <mergeCell ref="F24:F25"/>
    <mergeCell ref="E24:E25"/>
    <mergeCell ref="D18:D25"/>
  </mergeCells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Информационная справка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2021-12-07T17:30:47Z</dcterms:modified>
</cp:coreProperties>
</file>