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defaultThemeVersion="124226"/>
  <bookViews>
    <workbookView xWindow="-120" yWindow="-120" windowWidth="25440" windowHeight="15990"/>
  </bookViews>
  <sheets>
    <sheet name="ЛСР по форме №4 с материалами" sheetId="2" r:id="rId1"/>
  </sheets>
  <definedNames>
    <definedName name="_xlnm.Print_Titles" localSheetId="0">'ЛСР по форме №4 с материалами'!$27:$27</definedName>
  </definedNames>
  <calcPr calcId="124519"/>
</workbook>
</file>

<file path=xl/calcChain.xml><?xml version="1.0" encoding="utf-8"?>
<calcChain xmlns="http://schemas.openxmlformats.org/spreadsheetml/2006/main">
  <c r="H16" i="2"/>
  <c r="H68"/>
  <c r="H69" s="1"/>
  <c r="H70" l="1"/>
  <c r="D16" s="1"/>
</calcChain>
</file>

<file path=xl/sharedStrings.xml><?xml version="1.0" encoding="utf-8"?>
<sst xmlns="http://schemas.openxmlformats.org/spreadsheetml/2006/main" count="158" uniqueCount="117">
  <si>
    <t>(наименование стройки)</t>
  </si>
  <si>
    <t>(локальная смета)</t>
  </si>
  <si>
    <t xml:space="preserve">на </t>
  </si>
  <si>
    <t>(наименование работ и затрат, наименование объекта)</t>
  </si>
  <si>
    <t>№ пп</t>
  </si>
  <si>
    <t>Всего</t>
  </si>
  <si>
    <t>СОГЛАСОВАНО:</t>
  </si>
  <si>
    <t>УТВЕРЖДАЮ:</t>
  </si>
  <si>
    <t>Шифр и номер позиции норматива</t>
  </si>
  <si>
    <t>Наименование работ и затрат, единица измерения</t>
  </si>
  <si>
    <t>Количество</t>
  </si>
  <si>
    <t>всего</t>
  </si>
  <si>
    <t>в т.ч. оплаты труда</t>
  </si>
  <si>
    <t>оплаты труда</t>
  </si>
  <si>
    <t>на единицу</t>
  </si>
  <si>
    <t>Стоимость единицы, руб.</t>
  </si>
  <si>
    <t>Общая стоимость, руб.</t>
  </si>
  <si>
    <t>эксплуата-
ции машин</t>
  </si>
  <si>
    <t>_______________</t>
  </si>
  <si>
    <t>__________________</t>
  </si>
  <si>
    <t>мате-
риалы</t>
  </si>
  <si>
    <t>" _____ " ________________ 2021 г.</t>
  </si>
  <si>
    <t>"______ " _______________2021 г.</t>
  </si>
  <si>
    <t>Затраты труда рабочих, чел.-ч, не занятых обслуживанием машин / ТЗМ</t>
  </si>
  <si>
    <r>
      <t xml:space="preserve">ЛОКАЛЬНЫЙ СМЕТНЫЙ РАСЧЕТ № </t>
    </r>
    <r>
      <rPr>
        <sz val="12"/>
        <rFont val="Arial"/>
        <family val="2"/>
        <charset val="204"/>
      </rPr>
      <t>И23об-Ков.6</t>
    </r>
  </si>
  <si>
    <t>Работы по замене силовых трансформаторов марки ТМ на ТМГ-400кВА</t>
  </si>
  <si>
    <t>Основание: дефектная ведомость</t>
  </si>
  <si>
    <t>тыс. руб.</t>
  </si>
  <si>
    <t>___________________________35,984</t>
  </si>
  <si>
    <t>Составлен(а) в текущих (прогнозных) ценах по состоянию на 3 кв.2021г.</t>
  </si>
  <si>
    <t>Средства на оплату труда _______________________________________________________________________________________________</t>
  </si>
  <si>
    <t>Сметная трудоемкость _______________________________________________________________________________________________</t>
  </si>
  <si>
    <t>_______________________________________________________________________________________________59,23</t>
  </si>
  <si>
    <t>чел.час</t>
  </si>
  <si>
    <t>Сметная стоимость _______________________________________________________________________________________________</t>
  </si>
  <si>
    <t xml:space="preserve">      прочих _______________________________________________________________________________________________</t>
  </si>
  <si>
    <t>_______________________________________________________________________________________________20,343</t>
  </si>
  <si>
    <t xml:space="preserve">      монтажных работ _______________________________________________________________________________________________</t>
  </si>
  <si>
    <t>_______________________________________________________________________________________________353,548</t>
  </si>
  <si>
    <t>Раздел 1. Демонтаж</t>
  </si>
  <si>
    <t>1</t>
  </si>
  <si>
    <r>
      <t>ТЕРм08-01-062-02</t>
    </r>
    <r>
      <rPr>
        <i/>
        <sz val="7"/>
        <rFont val="Arial"/>
        <family val="2"/>
        <charset val="204"/>
      </rPr>
      <t xml:space="preserve">
Приказ Минстроя России от 28.02.2017 №501/пр</t>
    </r>
  </si>
  <si>
    <r>
      <t>Демонтаж.Трансформатор силовой, автотрансформатор или масляный реактор, масса: до 3 т
(1 шт.)</t>
    </r>
    <r>
      <rPr>
        <i/>
        <sz val="7"/>
        <rFont val="Arial"/>
        <family val="2"/>
        <charset val="204"/>
      </rPr>
      <t xml:space="preserve">
(Приказ от 04.09.2019 № 519/пр табл.3 п.4 Демонтаж оборудования, не пригодного для дальнейшего использования (предназначено в лом), без разборки и резки ОЗП=0,3; ЭМ=0,3 к расх.; ЗПМ=0,3; МАТ=0 к расх.; ТЗ=0,3; ТЗМ=0,3)
ИНДЕКС К ПОЗИЦИИ:
ТЕРм08-01-062-02 3 квартал 2021 г. ОЗП=25,29; ЭМ=12,2; ЗПМ=25,29; МАТ=6
НР (5573,83 руб.): 102% от ФОТ
СП (2786,92 руб.): 51% от ФОТ</t>
    </r>
  </si>
  <si>
    <t>9502,04
4300,16</t>
  </si>
  <si>
    <t>5201,88
1164,38</t>
  </si>
  <si>
    <t>9,03
1,74</t>
  </si>
  <si>
    <t>Итого прямые затраты по разделу в текущих ценах</t>
  </si>
  <si>
    <t>Накладные расходы</t>
  </si>
  <si>
    <t>Сметная прибыль</t>
  </si>
  <si>
    <t>Итого по разделу 1 Демонтаж</t>
  </si>
  <si>
    <t>Раздел 2. Электромонтажные работы</t>
  </si>
  <si>
    <t>2</t>
  </si>
  <si>
    <r>
      <t>Трансформатор силовой, автотрансформатор или масляный реактор, масса: до 3 т
(1 шт.)</t>
    </r>
    <r>
      <rPr>
        <i/>
        <sz val="7"/>
        <rFont val="Arial"/>
        <family val="2"/>
        <charset val="204"/>
      </rPr>
      <t xml:space="preserve">
ИНДЕКС К ПОЗИЦИИ:
ТЕРм08-01-062-02 3 квартал 2021 г. ОЗП=25,29; ЭМ=12,2; ЗПМ=25,29; МАТ=6
НР (18579,43 руб.): 102% от ФОТ
СП (9289,72 руб.): 51% от ФОТ</t>
    </r>
  </si>
  <si>
    <t>38329,64
14333,87</t>
  </si>
  <si>
    <t>17339,62
3881,26</t>
  </si>
  <si>
    <t>30,1
5,8</t>
  </si>
  <si>
    <t>3</t>
  </si>
  <si>
    <t>прайс</t>
  </si>
  <si>
    <t>Трансформатор ТМГ-400 10(6)/0,4
(шт)</t>
  </si>
  <si>
    <t xml:space="preserve">
</t>
  </si>
  <si>
    <t>4</t>
  </si>
  <si>
    <t>Зажим контактный НН к ТМГ-250кВА
(компл.)</t>
  </si>
  <si>
    <t>5</t>
  </si>
  <si>
    <r>
      <t>ТЕРм08-01-068-01</t>
    </r>
    <r>
      <rPr>
        <i/>
        <sz val="7"/>
        <rFont val="Arial"/>
        <family val="2"/>
        <charset val="204"/>
      </rPr>
      <t xml:space="preserve">
Приказ Минстроя России от 28.02.2017 №501/пр</t>
    </r>
  </si>
  <si>
    <r>
      <t>Шина сборная - одна полоса в фазе, медная или алюминиевая сечением: до 250 мм2
(100 м)</t>
    </r>
    <r>
      <rPr>
        <i/>
        <sz val="7"/>
        <rFont val="Arial"/>
        <family val="2"/>
        <charset val="204"/>
      </rPr>
      <t xml:space="preserve">
ИНДЕКС К ПОЗИЦИИ:
ТЕРм08-01-068-01 3 квартал 2021 г. ОЗП=25,29; ЭМ=16,85; ЗПМ=25,29; МАТ=9,15
НР (2854,26 руб.): 102% от ФОТ
СП (1427,13 руб.): 51% от ФОТ</t>
    </r>
  </si>
  <si>
    <t>30571,7
25001,19</t>
  </si>
  <si>
    <t>4254,29
2981,69</t>
  </si>
  <si>
    <t>425,43
298,17</t>
  </si>
  <si>
    <t>52,5
5,91</t>
  </si>
  <si>
    <t>5,25
0,59</t>
  </si>
  <si>
    <t>6</t>
  </si>
  <si>
    <r>
      <t>ТССЦ-502-0620</t>
    </r>
    <r>
      <rPr>
        <i/>
        <sz val="7"/>
        <rFont val="Arial"/>
        <family val="2"/>
        <charset val="204"/>
      </rPr>
      <t xml:space="preserve">
Приказ Минстроя России от 28.02.2017 №500/пр</t>
    </r>
  </si>
  <si>
    <t>Шины алюминиевые 50*5
(м)</t>
  </si>
  <si>
    <t>17765,05
4179,43</t>
  </si>
  <si>
    <t>35,35
6,39</t>
  </si>
  <si>
    <t>Итого прямые затраты по разделу с учетом коэффициентов к итогам (Заготовительно-складские расходы МАТ=2%  (Поз. 2-6))</t>
  </si>
  <si>
    <t>Итого по разделу 2 Электромонтажные работы</t>
  </si>
  <si>
    <t>Раздел 3. Пусконаладочные работы</t>
  </si>
  <si>
    <t>7</t>
  </si>
  <si>
    <t>ТЕРп01-02-002-02</t>
  </si>
  <si>
    <r>
      <t>Трансформатор силовой трехфазный масляный двухобмоточный напряжением: до 11 кВ, мощностью до 1,6 МВА
(1 шт.)</t>
    </r>
    <r>
      <rPr>
        <i/>
        <sz val="7"/>
        <rFont val="Arial"/>
        <family val="2"/>
        <charset val="204"/>
      </rPr>
      <t xml:space="preserve">
ИНДЕКС К ПОЗИЦИИ:
ТЕРп01-02-002-02 3 квартал 2021 г. ОЗП=25,29
НР (5404,39 руб.): 78% от ФОТ
СП (2494,33 руб.): 36% от ФОТ</t>
    </r>
  </si>
  <si>
    <t>6928,7
6928,7</t>
  </si>
  <si>
    <t xml:space="preserve">10,8
</t>
  </si>
  <si>
    <t>8</t>
  </si>
  <si>
    <t>ТЕРп01-11-024-02</t>
  </si>
  <si>
    <r>
      <t>Фазировка электрической линии или трансформатора с сетью напряжением: свыше 1 кВ
(1 фазировка)</t>
    </r>
    <r>
      <rPr>
        <i/>
        <sz val="7"/>
        <rFont val="Arial"/>
        <family val="2"/>
        <charset val="204"/>
      </rPr>
      <t xml:space="preserve">
ИНДЕКС К ПОЗИЦИИ:
ТЕРп01-11-024-02 3 квартал 2021 г. ОЗП=25,29
НР (800,69 руб.): 78% от ФОТ
СП (369,55 руб.): 36% от ФОТ</t>
    </r>
  </si>
  <si>
    <t>1026,52
1026,52</t>
  </si>
  <si>
    <t xml:space="preserve">1,62
</t>
  </si>
  <si>
    <t>9</t>
  </si>
  <si>
    <t>ТЕРп01-12-010-01</t>
  </si>
  <si>
    <r>
      <t>Испытание: обмотки трансформатора силового
(1 испытание)</t>
    </r>
    <r>
      <rPr>
        <i/>
        <sz val="7"/>
        <rFont val="Arial"/>
        <family val="2"/>
        <charset val="204"/>
      </rPr>
      <t xml:space="preserve">
ИНДЕКС К ПОЗИЦИИ:
ТЕРп01-12-010-01 3 квартал 2021 г. ОЗП=25,29
НР (1209,61 руб.): 78% от ФОТ
СП (558,28 руб.): 36% от ФОТ</t>
    </r>
  </si>
  <si>
    <t>1550,78
1550,78</t>
  </si>
  <si>
    <t xml:space="preserve">2,43
</t>
  </si>
  <si>
    <t>Итого по разделу 3 Пусконаладочные работы</t>
  </si>
  <si>
    <t>ИТОГИ ПО СМЕТЕ:</t>
  </si>
  <si>
    <t>Итого прямые затраты по смете в текущих ценах</t>
  </si>
  <si>
    <t>22966,93
5343,81</t>
  </si>
  <si>
    <t>59,23
8,13</t>
  </si>
  <si>
    <t>Итого прямые затраты по смете с учетом коэффициентов к итогам (Заготовительно-складские расходы МАТ=2%  (Поз. 2-6))</t>
  </si>
  <si>
    <t>Итоги по смете:</t>
  </si>
  <si>
    <t xml:space="preserve">  Итого Монтажные работы</t>
  </si>
  <si>
    <t>44,38
8,13</t>
  </si>
  <si>
    <t xml:space="preserve">  Итого Прочие затраты</t>
  </si>
  <si>
    <t xml:space="preserve">  Итого</t>
  </si>
  <si>
    <t xml:space="preserve">    В том числе:</t>
  </si>
  <si>
    <t xml:space="preserve">      Материалы</t>
  </si>
  <si>
    <t xml:space="preserve">      Машины и механизмы</t>
  </si>
  <si>
    <t xml:space="preserve">      ФОТ</t>
  </si>
  <si>
    <t xml:space="preserve">      Накладные расходы</t>
  </si>
  <si>
    <t xml:space="preserve">      Сметная прибыль</t>
  </si>
  <si>
    <t xml:space="preserve">  ВСЕГО по смете</t>
  </si>
  <si>
    <t>(должность, подпись, расшифровка)</t>
  </si>
  <si>
    <t>Составил: ___________________________Борисенко М.И.</t>
  </si>
  <si>
    <t>Проверил: ___________________________</t>
  </si>
  <si>
    <t>Итого:</t>
  </si>
  <si>
    <t xml:space="preserve">  НДС 20% </t>
  </si>
  <si>
    <t xml:space="preserve">х 2 ед = </t>
  </si>
</sst>
</file>

<file path=xl/styles.xml><?xml version="1.0" encoding="utf-8"?>
<styleSheet xmlns="http://schemas.openxmlformats.org/spreadsheetml/2006/main">
  <numFmts count="1">
    <numFmt numFmtId="164" formatCode="0.000"/>
  </numFmts>
  <fonts count="14">
    <font>
      <sz val="10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sz val="8"/>
      <name val="Arial"/>
      <family val="2"/>
      <charset val="204"/>
    </font>
    <font>
      <b/>
      <sz val="12"/>
      <name val="Arial"/>
      <family val="2"/>
      <charset val="204"/>
    </font>
    <font>
      <b/>
      <sz val="8"/>
      <name val="Arial"/>
      <family val="2"/>
      <charset val="204"/>
    </font>
    <font>
      <sz val="12"/>
      <name val="Arial"/>
      <family val="2"/>
      <charset val="204"/>
    </font>
    <font>
      <b/>
      <sz val="9"/>
      <name val="Arial"/>
      <family val="2"/>
      <charset val="204"/>
    </font>
    <font>
      <i/>
      <sz val="9"/>
      <name val="Arial"/>
      <family val="2"/>
      <charset val="204"/>
    </font>
    <font>
      <i/>
      <sz val="7"/>
      <name val="Arial"/>
      <family val="2"/>
      <charset val="204"/>
    </font>
    <font>
      <b/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1" fillId="0" borderId="0" xfId="0" applyFont="1" applyAlignment="1">
      <alignment horizontal="left" vertical="top"/>
    </xf>
    <xf numFmtId="49" fontId="2" fillId="0" borderId="0" xfId="0" applyNumberFormat="1" applyFont="1" applyAlignment="1">
      <alignment horizontal="left" vertical="top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Alignment="1">
      <alignment horizontal="right" vertical="top" wrapText="1"/>
    </xf>
    <xf numFmtId="0" fontId="3" fillId="0" borderId="0" xfId="0" applyFont="1" applyAlignment="1">
      <alignment horizontal="right" vertical="top"/>
    </xf>
    <xf numFmtId="0" fontId="4" fillId="0" borderId="0" xfId="0" applyFont="1"/>
    <xf numFmtId="0" fontId="4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49" fontId="3" fillId="0" borderId="1" xfId="0" applyNumberFormat="1" applyFont="1" applyBorder="1" applyAlignment="1">
      <alignment horizontal="right" vertical="top"/>
    </xf>
    <xf numFmtId="0" fontId="3" fillId="0" borderId="1" xfId="0" applyFont="1" applyBorder="1" applyAlignment="1">
      <alignment horizontal="right" vertical="top"/>
    </xf>
    <xf numFmtId="0" fontId="5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horizontal="right" vertical="top"/>
    </xf>
    <xf numFmtId="49" fontId="3" fillId="0" borderId="0" xfId="0" applyNumberFormat="1" applyFont="1"/>
    <xf numFmtId="0" fontId="7" fillId="0" borderId="0" xfId="0" applyFont="1" applyAlignment="1">
      <alignment horizontal="center" vertical="top"/>
    </xf>
    <xf numFmtId="0" fontId="8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/>
    </xf>
    <xf numFmtId="0" fontId="6" fillId="0" borderId="1" xfId="0" applyFont="1" applyBorder="1" applyAlignment="1">
      <alignment horizontal="center" vertical="top"/>
    </xf>
    <xf numFmtId="0" fontId="4" fillId="0" borderId="0" xfId="0" applyFont="1" applyAlignment="1">
      <alignment horizontal="left"/>
    </xf>
    <xf numFmtId="0" fontId="2" fillId="0" borderId="0" xfId="0" applyFont="1" applyAlignment="1">
      <alignment wrapText="1"/>
    </xf>
    <xf numFmtId="0" fontId="2" fillId="0" borderId="2" xfId="0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top" wrapText="1"/>
    </xf>
    <xf numFmtId="49" fontId="4" fillId="0" borderId="0" xfId="0" applyNumberFormat="1" applyFont="1"/>
    <xf numFmtId="0" fontId="4" fillId="0" borderId="0" xfId="0" applyFont="1" applyAlignment="1">
      <alignment horizontal="right" vertical="top"/>
    </xf>
    <xf numFmtId="0" fontId="4" fillId="0" borderId="0" xfId="0" applyFont="1" applyAlignment="1">
      <alignment horizontal="right" vertical="top" wrapText="1"/>
    </xf>
    <xf numFmtId="49" fontId="4" fillId="0" borderId="1" xfId="0" applyNumberFormat="1" applyFont="1" applyBorder="1"/>
    <xf numFmtId="0" fontId="4" fillId="0" borderId="1" xfId="0" applyFont="1" applyBorder="1" applyAlignment="1">
      <alignment horizontal="right" vertical="top"/>
    </xf>
    <xf numFmtId="49" fontId="4" fillId="0" borderId="0" xfId="0" applyNumberFormat="1" applyFont="1" applyAlignment="1">
      <alignment horizontal="right" vertical="top"/>
    </xf>
    <xf numFmtId="49" fontId="4" fillId="0" borderId="0" xfId="0" applyNumberFormat="1" applyFont="1" applyAlignment="1">
      <alignment horizontal="left"/>
    </xf>
    <xf numFmtId="0" fontId="4" fillId="0" borderId="0" xfId="0" applyFont="1" applyAlignment="1">
      <alignment horizontal="left" vertical="top" wrapText="1"/>
    </xf>
    <xf numFmtId="49" fontId="4" fillId="0" borderId="0" xfId="0" applyNumberFormat="1" applyFont="1" applyAlignment="1">
      <alignment horizontal="left" vertical="top" wrapText="1"/>
    </xf>
    <xf numFmtId="0" fontId="2" fillId="0" borderId="0" xfId="0" applyFont="1" applyAlignment="1">
      <alignment horizontal="center" vertical="top"/>
    </xf>
    <xf numFmtId="0" fontId="2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top" wrapText="1"/>
    </xf>
    <xf numFmtId="0" fontId="2" fillId="0" borderId="2" xfId="0" quotePrefix="1" applyFont="1" applyBorder="1" applyAlignment="1">
      <alignment horizontal="center" vertical="top"/>
    </xf>
    <xf numFmtId="49" fontId="10" fillId="0" borderId="2" xfId="0" applyNumberFormat="1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/>
    </xf>
    <xf numFmtId="0" fontId="3" fillId="0" borderId="2" xfId="0" applyFont="1" applyBorder="1" applyAlignment="1">
      <alignment horizontal="right" vertical="top" wrapText="1"/>
    </xf>
    <xf numFmtId="0" fontId="3" fillId="0" borderId="2" xfId="0" applyFont="1" applyBorder="1" applyAlignment="1">
      <alignment horizontal="right" vertical="top"/>
    </xf>
    <xf numFmtId="0" fontId="8" fillId="0" borderId="2" xfId="0" applyFont="1" applyBorder="1" applyAlignment="1">
      <alignment horizontal="right" vertical="top" wrapText="1"/>
    </xf>
    <xf numFmtId="0" fontId="10" fillId="0" borderId="2" xfId="0" quotePrefix="1" applyFont="1" applyBorder="1" applyAlignment="1">
      <alignment horizontal="center" vertical="top"/>
    </xf>
    <xf numFmtId="0" fontId="10" fillId="0" borderId="2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center" vertical="top"/>
    </xf>
    <xf numFmtId="0" fontId="8" fillId="0" borderId="2" xfId="0" applyFont="1" applyBorder="1" applyAlignment="1">
      <alignment horizontal="right" vertical="top"/>
    </xf>
    <xf numFmtId="49" fontId="1" fillId="0" borderId="0" xfId="0" applyNumberFormat="1" applyFont="1" applyAlignment="1"/>
    <xf numFmtId="0" fontId="2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49" fontId="4" fillId="0" borderId="0" xfId="0" applyNumberFormat="1" applyFont="1" applyAlignment="1">
      <alignment horizontal="left" vertical="top" wrapText="1"/>
    </xf>
    <xf numFmtId="49" fontId="4" fillId="0" borderId="0" xfId="0" applyNumberFormat="1" applyFont="1" applyAlignment="1">
      <alignment horizontal="left" wrapText="1"/>
    </xf>
    <xf numFmtId="0" fontId="0" fillId="0" borderId="0" xfId="0" applyAlignment="1">
      <alignment wrapText="1"/>
    </xf>
    <xf numFmtId="164" fontId="1" fillId="2" borderId="0" xfId="0" applyNumberFormat="1" applyFont="1" applyFill="1" applyAlignment="1">
      <alignment horizontal="right"/>
    </xf>
    <xf numFmtId="164" fontId="13" fillId="2" borderId="0" xfId="0" applyNumberFormat="1" applyFont="1" applyFill="1" applyAlignment="1">
      <alignment horizontal="right"/>
    </xf>
    <xf numFmtId="0" fontId="4" fillId="0" borderId="0" xfId="0" applyFont="1" applyAlignment="1">
      <alignment horizontal="right"/>
    </xf>
    <xf numFmtId="0" fontId="0" fillId="0" borderId="0" xfId="0" applyAlignment="1">
      <alignment horizontal="right"/>
    </xf>
    <xf numFmtId="49" fontId="4" fillId="0" borderId="0" xfId="0" applyNumberFormat="1" applyFont="1" applyAlignment="1">
      <alignment horizontal="right"/>
    </xf>
    <xf numFmtId="0" fontId="1" fillId="0" borderId="2" xfId="0" applyFont="1" applyBorder="1" applyAlignment="1">
      <alignment horizontal="left" vertical="top" wrapText="1"/>
    </xf>
    <xf numFmtId="0" fontId="0" fillId="0" borderId="2" xfId="0" applyBorder="1" applyAlignment="1">
      <alignment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/>
    <xf numFmtId="0" fontId="10" fillId="0" borderId="2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center" vertical="top"/>
    </xf>
    <xf numFmtId="0" fontId="0" fillId="0" borderId="2" xfId="0" applyBorder="1" applyAlignment="1">
      <alignment vertical="top"/>
    </xf>
    <xf numFmtId="0" fontId="10" fillId="0" borderId="3" xfId="0" applyFont="1" applyBorder="1" applyAlignment="1">
      <alignment horizontal="right" vertical="top" wrapText="1"/>
    </xf>
    <xf numFmtId="0" fontId="13" fillId="0" borderId="4" xfId="0" applyFont="1" applyBorder="1" applyAlignment="1">
      <alignment horizontal="right" vertical="top" wrapText="1"/>
    </xf>
    <xf numFmtId="0" fontId="13" fillId="0" borderId="5" xfId="0" applyFont="1" applyBorder="1" applyAlignment="1">
      <alignment horizontal="right" vertical="top" wrapText="1"/>
    </xf>
    <xf numFmtId="0" fontId="11" fillId="0" borderId="0" xfId="0" applyFont="1" applyAlignment="1">
      <alignment horizontal="center" vertical="top" wrapText="1"/>
    </xf>
    <xf numFmtId="0" fontId="8" fillId="0" borderId="0" xfId="0" applyFont="1" applyAlignment="1">
      <alignment horizontal="right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 fitToPage="1"/>
  </sheetPr>
  <dimension ref="A1:Q77"/>
  <sheetViews>
    <sheetView showGridLines="0" tabSelected="1" zoomScaleSheetLayoutView="75" workbookViewId="0">
      <selection activeCell="G18" sqref="G18"/>
    </sheetView>
  </sheetViews>
  <sheetFormatPr defaultRowHeight="12.75" outlineLevelRow="2"/>
  <cols>
    <col min="1" max="1" width="3.5703125" style="34" customWidth="1"/>
    <col min="2" max="2" width="16.42578125" style="2" customWidth="1"/>
    <col min="3" max="3" width="34.7109375" style="3" customWidth="1"/>
    <col min="4" max="4" width="17.140625" style="4" customWidth="1"/>
    <col min="5" max="5" width="8.7109375" style="5" customWidth="1"/>
    <col min="6" max="13" width="8.7109375" style="6" customWidth="1"/>
    <col min="14" max="14" width="9.140625" style="6"/>
    <col min="15" max="15" width="7.140625" style="6" customWidth="1"/>
    <col min="16" max="17" width="6.28515625" style="6" customWidth="1"/>
    <col min="18" max="16384" width="9.140625" style="7"/>
  </cols>
  <sheetData>
    <row r="1" spans="1:17" outlineLevel="2">
      <c r="A1" s="1" t="s">
        <v>6</v>
      </c>
      <c r="J1" s="1" t="s">
        <v>7</v>
      </c>
      <c r="N1" s="7"/>
      <c r="O1" s="7"/>
      <c r="P1" s="7"/>
      <c r="Q1" s="7"/>
    </row>
    <row r="2" spans="1:17" outlineLevel="1">
      <c r="A2" s="8"/>
      <c r="J2" s="8"/>
      <c r="N2" s="7"/>
      <c r="O2" s="7"/>
      <c r="P2" s="7"/>
      <c r="Q2" s="7"/>
    </row>
    <row r="3" spans="1:17" outlineLevel="1">
      <c r="A3" s="8"/>
      <c r="J3" s="8"/>
      <c r="N3" s="7"/>
      <c r="O3" s="7"/>
      <c r="P3" s="7"/>
      <c r="Q3" s="7"/>
    </row>
    <row r="4" spans="1:17" outlineLevel="1">
      <c r="A4" s="8" t="s">
        <v>18</v>
      </c>
      <c r="J4" s="8" t="s">
        <v>19</v>
      </c>
      <c r="N4" s="7"/>
      <c r="O4" s="7"/>
      <c r="P4" s="7"/>
      <c r="Q4" s="7"/>
    </row>
    <row r="5" spans="1:17" outlineLevel="1">
      <c r="A5" s="9" t="s">
        <v>21</v>
      </c>
      <c r="J5" s="9" t="s">
        <v>22</v>
      </c>
      <c r="N5" s="7"/>
      <c r="O5" s="7"/>
      <c r="P5" s="7"/>
      <c r="Q5" s="7"/>
    </row>
    <row r="6" spans="1:17">
      <c r="A6" s="49"/>
      <c r="B6" s="50"/>
      <c r="C6" s="50"/>
      <c r="D6" s="50"/>
      <c r="E6" s="50"/>
      <c r="F6" s="50"/>
      <c r="G6" s="50"/>
      <c r="H6" s="50"/>
      <c r="I6" s="50"/>
      <c r="J6" s="50"/>
      <c r="K6" s="50"/>
      <c r="N6" s="7"/>
      <c r="O6" s="7"/>
      <c r="P6" s="7"/>
      <c r="Q6" s="7"/>
    </row>
    <row r="7" spans="1:17">
      <c r="A7" s="4"/>
      <c r="B7" s="10"/>
      <c r="C7" s="11"/>
      <c r="D7" s="12" t="s">
        <v>0</v>
      </c>
      <c r="E7" s="13"/>
      <c r="F7" s="19"/>
      <c r="G7" s="19"/>
      <c r="H7" s="11"/>
      <c r="I7" s="11"/>
      <c r="J7" s="11"/>
      <c r="N7" s="7"/>
      <c r="O7" s="7"/>
      <c r="P7" s="7"/>
      <c r="Q7" s="7"/>
    </row>
    <row r="8" spans="1:17">
      <c r="A8" s="4"/>
      <c r="B8" s="14"/>
      <c r="C8" s="6"/>
      <c r="D8" s="6"/>
      <c r="E8" s="6"/>
      <c r="N8" s="7"/>
      <c r="O8" s="7"/>
      <c r="P8" s="7"/>
      <c r="Q8" s="7"/>
    </row>
    <row r="9" spans="1:17" ht="15.75">
      <c r="A9" s="4"/>
      <c r="B9" s="14"/>
      <c r="C9" s="6"/>
      <c r="D9" s="15" t="s">
        <v>24</v>
      </c>
      <c r="F9" s="16"/>
      <c r="G9" s="16"/>
      <c r="H9" s="16"/>
      <c r="N9" s="7"/>
      <c r="O9" s="7"/>
      <c r="P9" s="7"/>
      <c r="Q9" s="7"/>
    </row>
    <row r="10" spans="1:17">
      <c r="A10" s="4"/>
      <c r="B10" s="14"/>
      <c r="C10" s="6"/>
      <c r="D10" s="17" t="s">
        <v>1</v>
      </c>
      <c r="F10" s="18"/>
      <c r="G10" s="18"/>
      <c r="H10" s="18"/>
      <c r="N10" s="7"/>
      <c r="O10" s="7"/>
      <c r="P10" s="7"/>
      <c r="Q10" s="7"/>
    </row>
    <row r="11" spans="1:17">
      <c r="A11" s="24"/>
      <c r="B11" s="25"/>
      <c r="C11" s="26"/>
      <c r="D11" s="26"/>
      <c r="E11" s="26"/>
      <c r="F11" s="26"/>
      <c r="G11" s="26"/>
      <c r="H11" s="26"/>
      <c r="I11" s="26"/>
      <c r="J11" s="26"/>
      <c r="N11" s="7"/>
      <c r="O11" s="7"/>
      <c r="P11" s="7"/>
      <c r="Q11" s="7"/>
    </row>
    <row r="12" spans="1:17">
      <c r="A12" s="27" t="s">
        <v>2</v>
      </c>
      <c r="B12" s="51" t="s">
        <v>25</v>
      </c>
      <c r="C12" s="50"/>
      <c r="D12" s="50"/>
      <c r="E12" s="50"/>
      <c r="F12" s="50"/>
      <c r="G12" s="50"/>
      <c r="H12" s="50"/>
      <c r="I12" s="50"/>
      <c r="J12" s="50"/>
      <c r="K12" s="50"/>
      <c r="N12" s="7"/>
      <c r="O12" s="7"/>
      <c r="P12" s="7"/>
      <c r="Q12" s="7"/>
    </row>
    <row r="13" spans="1:17">
      <c r="A13" s="24"/>
      <c r="B13" s="28"/>
      <c r="C13" s="29"/>
      <c r="D13" s="12" t="s">
        <v>3</v>
      </c>
      <c r="E13" s="36"/>
      <c r="F13" s="12"/>
      <c r="G13" s="12"/>
      <c r="H13" s="12"/>
      <c r="I13" s="29"/>
      <c r="J13" s="29"/>
      <c r="K13" s="11"/>
      <c r="N13" s="7"/>
      <c r="O13" s="7"/>
      <c r="P13" s="7"/>
      <c r="Q13" s="7"/>
    </row>
    <row r="14" spans="1:17">
      <c r="A14" s="7"/>
      <c r="B14" s="30"/>
      <c r="C14" s="26"/>
      <c r="D14" s="26"/>
      <c r="E14" s="26"/>
      <c r="F14" s="26"/>
      <c r="G14" s="26"/>
      <c r="H14" s="26"/>
      <c r="I14" s="26"/>
      <c r="J14" s="26"/>
      <c r="N14" s="7"/>
      <c r="O14" s="7"/>
      <c r="P14" s="7"/>
      <c r="Q14" s="7"/>
    </row>
    <row r="15" spans="1:17">
      <c r="A15" s="17"/>
      <c r="B15" s="52" t="s">
        <v>26</v>
      </c>
      <c r="C15" s="53"/>
      <c r="D15" s="53"/>
      <c r="E15" s="53"/>
      <c r="F15" s="53"/>
      <c r="G15" s="53"/>
      <c r="H15" s="53"/>
      <c r="I15" s="53"/>
      <c r="J15" s="53"/>
      <c r="K15" s="53"/>
      <c r="L15" s="53"/>
      <c r="M15" s="53"/>
      <c r="N15" s="7"/>
      <c r="O15" s="7"/>
      <c r="P15" s="7"/>
      <c r="Q15" s="7"/>
    </row>
    <row r="16" spans="1:17">
      <c r="A16" s="17"/>
      <c r="B16" s="31" t="s">
        <v>34</v>
      </c>
      <c r="C16" s="32"/>
      <c r="D16" s="54">
        <f>H70/1000</f>
        <v>448.66890000000001</v>
      </c>
      <c r="E16" s="55"/>
      <c r="F16" s="31" t="s">
        <v>27</v>
      </c>
      <c r="G16" s="20" t="s">
        <v>116</v>
      </c>
      <c r="H16" s="72">
        <f>448.669*2</f>
        <v>897.33799999999997</v>
      </c>
      <c r="I16" s="20"/>
      <c r="J16" s="26"/>
      <c r="N16" s="7"/>
      <c r="O16" s="7"/>
      <c r="P16" s="7"/>
      <c r="Q16" s="7"/>
    </row>
    <row r="17" spans="1:17" outlineLevel="1">
      <c r="A17" s="17"/>
      <c r="B17" s="31" t="s">
        <v>37</v>
      </c>
      <c r="C17" s="32"/>
      <c r="D17" s="58" t="s">
        <v>38</v>
      </c>
      <c r="E17" s="57"/>
      <c r="F17" s="31" t="s">
        <v>27</v>
      </c>
      <c r="G17" s="20"/>
      <c r="I17" s="20"/>
      <c r="J17" s="26"/>
      <c r="N17" s="7"/>
      <c r="O17" s="7"/>
      <c r="P17" s="7"/>
      <c r="Q17" s="7"/>
    </row>
    <row r="18" spans="1:17" outlineLevel="1">
      <c r="A18" s="17"/>
      <c r="B18" s="31" t="s">
        <v>35</v>
      </c>
      <c r="C18" s="32"/>
      <c r="D18" s="58" t="s">
        <v>36</v>
      </c>
      <c r="E18" s="57"/>
      <c r="F18" s="31" t="s">
        <v>27</v>
      </c>
      <c r="G18" s="20"/>
      <c r="I18" s="20"/>
      <c r="J18" s="26"/>
      <c r="N18" s="7"/>
      <c r="O18" s="7"/>
      <c r="P18" s="7"/>
      <c r="Q18" s="7"/>
    </row>
    <row r="19" spans="1:17">
      <c r="A19" s="17"/>
      <c r="B19" s="31" t="s">
        <v>30</v>
      </c>
      <c r="C19" s="32"/>
      <c r="D19" s="56" t="s">
        <v>28</v>
      </c>
      <c r="E19" s="57"/>
      <c r="F19" s="20" t="s">
        <v>27</v>
      </c>
      <c r="G19" s="20"/>
      <c r="I19" s="20"/>
      <c r="J19" s="26"/>
      <c r="N19" s="7"/>
      <c r="O19" s="7"/>
      <c r="P19" s="7"/>
      <c r="Q19" s="7"/>
    </row>
    <row r="20" spans="1:17" outlineLevel="1">
      <c r="A20" s="17"/>
      <c r="B20" s="31" t="s">
        <v>31</v>
      </c>
      <c r="C20" s="32"/>
      <c r="D20" s="56" t="s">
        <v>32</v>
      </c>
      <c r="E20" s="57"/>
      <c r="F20" s="20" t="s">
        <v>33</v>
      </c>
      <c r="G20" s="20"/>
      <c r="I20" s="20"/>
      <c r="J20" s="26"/>
      <c r="N20" s="7"/>
      <c r="O20" s="7"/>
      <c r="P20" s="7"/>
      <c r="Q20" s="7"/>
    </row>
    <row r="21" spans="1:17">
      <c r="A21" s="17"/>
      <c r="B21" s="48" t="s">
        <v>29</v>
      </c>
      <c r="C21" s="32"/>
      <c r="D21" s="26"/>
      <c r="E21" s="26"/>
      <c r="F21" s="26"/>
      <c r="G21" s="26"/>
      <c r="H21" s="26"/>
      <c r="I21" s="26"/>
      <c r="J21" s="26"/>
      <c r="N21" s="7"/>
      <c r="O21" s="7"/>
      <c r="P21" s="7"/>
      <c r="Q21" s="7"/>
    </row>
    <row r="22" spans="1:17">
      <c r="A22" s="17"/>
      <c r="B22" s="33"/>
      <c r="C22" s="24"/>
      <c r="D22" s="17"/>
      <c r="E22" s="26"/>
      <c r="F22" s="26"/>
      <c r="G22" s="26"/>
      <c r="H22" s="26"/>
      <c r="I22" s="26"/>
      <c r="J22" s="26"/>
      <c r="N22" s="7"/>
      <c r="O22" s="7"/>
      <c r="P22" s="7"/>
      <c r="Q22" s="7"/>
    </row>
    <row r="23" spans="1:17">
      <c r="E23" s="6"/>
      <c r="N23" s="7"/>
      <c r="O23" s="7"/>
      <c r="P23" s="7"/>
      <c r="Q23" s="7"/>
    </row>
    <row r="24" spans="1:17" s="21" customFormat="1" ht="22.5" customHeight="1">
      <c r="A24" s="62" t="s">
        <v>4</v>
      </c>
      <c r="B24" s="63" t="s">
        <v>8</v>
      </c>
      <c r="C24" s="62" t="s">
        <v>9</v>
      </c>
      <c r="D24" s="62" t="s">
        <v>10</v>
      </c>
      <c r="E24" s="62" t="s">
        <v>15</v>
      </c>
      <c r="F24" s="64"/>
      <c r="G24" s="64"/>
      <c r="H24" s="62" t="s">
        <v>16</v>
      </c>
      <c r="I24" s="62"/>
      <c r="J24" s="62"/>
      <c r="K24" s="62"/>
      <c r="L24" s="62" t="s">
        <v>23</v>
      </c>
      <c r="M24" s="62"/>
    </row>
    <row r="25" spans="1:17" s="21" customFormat="1" ht="24" customHeight="1">
      <c r="A25" s="62"/>
      <c r="B25" s="63"/>
      <c r="C25" s="62"/>
      <c r="D25" s="62"/>
      <c r="E25" s="35" t="s">
        <v>11</v>
      </c>
      <c r="F25" s="35" t="s">
        <v>17</v>
      </c>
      <c r="G25" s="62" t="s">
        <v>20</v>
      </c>
      <c r="H25" s="62" t="s">
        <v>5</v>
      </c>
      <c r="I25" s="62" t="s">
        <v>13</v>
      </c>
      <c r="J25" s="35" t="s">
        <v>17</v>
      </c>
      <c r="K25" s="62" t="s">
        <v>20</v>
      </c>
      <c r="L25" s="62"/>
      <c r="M25" s="62"/>
    </row>
    <row r="26" spans="1:17" s="21" customFormat="1" ht="38.25" customHeight="1">
      <c r="A26" s="62"/>
      <c r="B26" s="63"/>
      <c r="C26" s="62"/>
      <c r="D26" s="62"/>
      <c r="E26" s="35" t="s">
        <v>13</v>
      </c>
      <c r="F26" s="35" t="s">
        <v>12</v>
      </c>
      <c r="G26" s="62"/>
      <c r="H26" s="62"/>
      <c r="I26" s="62"/>
      <c r="J26" s="35" t="s">
        <v>12</v>
      </c>
      <c r="K26" s="62"/>
      <c r="L26" s="35" t="s">
        <v>14</v>
      </c>
      <c r="M26" s="35" t="s">
        <v>11</v>
      </c>
    </row>
    <row r="27" spans="1:17">
      <c r="A27" s="22">
        <v>1</v>
      </c>
      <c r="B27" s="23">
        <v>2</v>
      </c>
      <c r="C27" s="35">
        <v>3</v>
      </c>
      <c r="D27" s="35">
        <v>4</v>
      </c>
      <c r="E27" s="35">
        <v>5</v>
      </c>
      <c r="F27" s="22">
        <v>6</v>
      </c>
      <c r="G27" s="22">
        <v>7</v>
      </c>
      <c r="H27" s="22">
        <v>8</v>
      </c>
      <c r="I27" s="22">
        <v>9</v>
      </c>
      <c r="J27" s="22">
        <v>10</v>
      </c>
      <c r="K27" s="22">
        <v>11</v>
      </c>
      <c r="L27" s="22">
        <v>12</v>
      </c>
      <c r="M27" s="22">
        <v>13</v>
      </c>
      <c r="N27" s="7"/>
      <c r="O27" s="7"/>
      <c r="P27" s="7"/>
      <c r="Q27" s="7"/>
    </row>
    <row r="28" spans="1:17" ht="19.149999999999999" customHeight="1">
      <c r="A28" s="59" t="s">
        <v>39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</row>
    <row r="29" spans="1:17" ht="145.5">
      <c r="A29" s="37" t="s">
        <v>40</v>
      </c>
      <c r="B29" s="38" t="s">
        <v>41</v>
      </c>
      <c r="C29" s="39" t="s">
        <v>42</v>
      </c>
      <c r="D29" s="40">
        <v>1</v>
      </c>
      <c r="E29" s="41" t="s">
        <v>43</v>
      </c>
      <c r="F29" s="41" t="s">
        <v>44</v>
      </c>
      <c r="G29" s="42"/>
      <c r="H29" s="42">
        <v>9502.0400000000009</v>
      </c>
      <c r="I29" s="42">
        <v>4300.16</v>
      </c>
      <c r="J29" s="41" t="s">
        <v>44</v>
      </c>
      <c r="K29" s="42"/>
      <c r="L29" s="41" t="s">
        <v>45</v>
      </c>
      <c r="M29" s="41" t="s">
        <v>45</v>
      </c>
    </row>
    <row r="30" spans="1:17" ht="22.5">
      <c r="A30" s="61" t="s">
        <v>46</v>
      </c>
      <c r="B30" s="60"/>
      <c r="C30" s="60"/>
      <c r="D30" s="60"/>
      <c r="E30" s="60"/>
      <c r="F30" s="60"/>
      <c r="G30" s="60"/>
      <c r="H30" s="41">
        <v>9502.0400000000009</v>
      </c>
      <c r="I30" s="41">
        <v>4300.16</v>
      </c>
      <c r="J30" s="41" t="s">
        <v>44</v>
      </c>
      <c r="K30" s="42"/>
      <c r="L30" s="42"/>
      <c r="M30" s="41" t="s">
        <v>45</v>
      </c>
    </row>
    <row r="31" spans="1:17">
      <c r="A31" s="61" t="s">
        <v>47</v>
      </c>
      <c r="B31" s="60"/>
      <c r="C31" s="60"/>
      <c r="D31" s="60"/>
      <c r="E31" s="60"/>
      <c r="F31" s="60"/>
      <c r="G31" s="60"/>
      <c r="H31" s="41">
        <v>5573.83</v>
      </c>
      <c r="I31" s="42"/>
      <c r="J31" s="42"/>
      <c r="K31" s="42"/>
      <c r="L31" s="42"/>
      <c r="M31" s="42"/>
    </row>
    <row r="32" spans="1:17">
      <c r="A32" s="61" t="s">
        <v>48</v>
      </c>
      <c r="B32" s="60"/>
      <c r="C32" s="60"/>
      <c r="D32" s="60"/>
      <c r="E32" s="60"/>
      <c r="F32" s="60"/>
      <c r="G32" s="60"/>
      <c r="H32" s="41">
        <v>2786.92</v>
      </c>
      <c r="I32" s="42"/>
      <c r="J32" s="42"/>
      <c r="K32" s="42"/>
      <c r="L32" s="42"/>
      <c r="M32" s="42"/>
    </row>
    <row r="33" spans="1:13" ht="22.5">
      <c r="A33" s="65" t="s">
        <v>49</v>
      </c>
      <c r="B33" s="60"/>
      <c r="C33" s="60"/>
      <c r="D33" s="60"/>
      <c r="E33" s="60"/>
      <c r="F33" s="60"/>
      <c r="G33" s="60"/>
      <c r="H33" s="43">
        <v>17862.79</v>
      </c>
      <c r="I33" s="42"/>
      <c r="J33" s="42"/>
      <c r="K33" s="42"/>
      <c r="L33" s="42"/>
      <c r="M33" s="43" t="s">
        <v>45</v>
      </c>
    </row>
    <row r="34" spans="1:13" ht="19.149999999999999" customHeight="1">
      <c r="A34" s="59" t="s">
        <v>50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</row>
    <row r="35" spans="1:13" ht="96.75">
      <c r="A35" s="37" t="s">
        <v>51</v>
      </c>
      <c r="B35" s="38" t="s">
        <v>41</v>
      </c>
      <c r="C35" s="39" t="s">
        <v>52</v>
      </c>
      <c r="D35" s="40">
        <v>1</v>
      </c>
      <c r="E35" s="41" t="s">
        <v>53</v>
      </c>
      <c r="F35" s="41" t="s">
        <v>54</v>
      </c>
      <c r="G35" s="41">
        <v>6656.15</v>
      </c>
      <c r="H35" s="42">
        <v>38329.64</v>
      </c>
      <c r="I35" s="42">
        <v>14333.87</v>
      </c>
      <c r="J35" s="41" t="s">
        <v>54</v>
      </c>
      <c r="K35" s="42">
        <v>6656.15</v>
      </c>
      <c r="L35" s="41" t="s">
        <v>55</v>
      </c>
      <c r="M35" s="41" t="s">
        <v>55</v>
      </c>
    </row>
    <row r="36" spans="1:13" ht="24">
      <c r="A36" s="44" t="s">
        <v>56</v>
      </c>
      <c r="B36" s="38" t="s">
        <v>57</v>
      </c>
      <c r="C36" s="45" t="s">
        <v>58</v>
      </c>
      <c r="D36" s="46">
        <v>1</v>
      </c>
      <c r="E36" s="43">
        <v>253583.33</v>
      </c>
      <c r="F36" s="42"/>
      <c r="G36" s="43">
        <v>253583.33</v>
      </c>
      <c r="H36" s="47">
        <v>253583.33</v>
      </c>
      <c r="I36" s="42"/>
      <c r="J36" s="42"/>
      <c r="K36" s="47">
        <v>253583.33</v>
      </c>
      <c r="L36" s="43" t="s">
        <v>59</v>
      </c>
      <c r="M36" s="43" t="s">
        <v>59</v>
      </c>
    </row>
    <row r="37" spans="1:13" ht="24">
      <c r="A37" s="44" t="s">
        <v>60</v>
      </c>
      <c r="B37" s="38" t="s">
        <v>57</v>
      </c>
      <c r="C37" s="45" t="s">
        <v>61</v>
      </c>
      <c r="D37" s="46">
        <v>1</v>
      </c>
      <c r="E37" s="43">
        <v>790</v>
      </c>
      <c r="F37" s="42"/>
      <c r="G37" s="43">
        <v>790</v>
      </c>
      <c r="H37" s="47">
        <v>790</v>
      </c>
      <c r="I37" s="42"/>
      <c r="J37" s="42"/>
      <c r="K37" s="47">
        <v>790</v>
      </c>
      <c r="L37" s="43" t="s">
        <v>59</v>
      </c>
      <c r="M37" s="43" t="s">
        <v>59</v>
      </c>
    </row>
    <row r="38" spans="1:13" ht="96.75">
      <c r="A38" s="37" t="s">
        <v>62</v>
      </c>
      <c r="B38" s="38" t="s">
        <v>63</v>
      </c>
      <c r="C38" s="39" t="s">
        <v>64</v>
      </c>
      <c r="D38" s="40">
        <v>0.1</v>
      </c>
      <c r="E38" s="41" t="s">
        <v>65</v>
      </c>
      <c r="F38" s="41" t="s">
        <v>66</v>
      </c>
      <c r="G38" s="41">
        <v>1316.22</v>
      </c>
      <c r="H38" s="42">
        <v>3057.17</v>
      </c>
      <c r="I38" s="42">
        <v>2500.12</v>
      </c>
      <c r="J38" s="41" t="s">
        <v>67</v>
      </c>
      <c r="K38" s="42">
        <v>131.62</v>
      </c>
      <c r="L38" s="41" t="s">
        <v>68</v>
      </c>
      <c r="M38" s="41" t="s">
        <v>69</v>
      </c>
    </row>
    <row r="39" spans="1:13" ht="41.25">
      <c r="A39" s="44" t="s">
        <v>70</v>
      </c>
      <c r="B39" s="38" t="s">
        <v>71</v>
      </c>
      <c r="C39" s="45" t="s">
        <v>72</v>
      </c>
      <c r="D39" s="46">
        <v>10</v>
      </c>
      <c r="E39" s="43">
        <v>250.12</v>
      </c>
      <c r="F39" s="42"/>
      <c r="G39" s="43">
        <v>250.12</v>
      </c>
      <c r="H39" s="47">
        <v>2501.1999999999998</v>
      </c>
      <c r="I39" s="42"/>
      <c r="J39" s="42"/>
      <c r="K39" s="47">
        <v>2501.1999999999998</v>
      </c>
      <c r="L39" s="43" t="s">
        <v>59</v>
      </c>
      <c r="M39" s="43" t="s">
        <v>59</v>
      </c>
    </row>
    <row r="40" spans="1:13" ht="22.5">
      <c r="A40" s="61" t="s">
        <v>46</v>
      </c>
      <c r="B40" s="60"/>
      <c r="C40" s="60"/>
      <c r="D40" s="60"/>
      <c r="E40" s="60"/>
      <c r="F40" s="60"/>
      <c r="G40" s="60"/>
      <c r="H40" s="41">
        <v>298261.34000000003</v>
      </c>
      <c r="I40" s="41">
        <v>16833.990000000002</v>
      </c>
      <c r="J40" s="41" t="s">
        <v>73</v>
      </c>
      <c r="K40" s="41">
        <v>263662.3</v>
      </c>
      <c r="L40" s="42"/>
      <c r="M40" s="41" t="s">
        <v>74</v>
      </c>
    </row>
    <row r="41" spans="1:13" ht="26.1" customHeight="1">
      <c r="A41" s="61" t="s">
        <v>75</v>
      </c>
      <c r="B41" s="60"/>
      <c r="C41" s="60"/>
      <c r="D41" s="60"/>
      <c r="E41" s="60"/>
      <c r="F41" s="60"/>
      <c r="G41" s="60"/>
      <c r="H41" s="41">
        <v>303534.59000000003</v>
      </c>
      <c r="I41" s="41">
        <v>16833.990000000002</v>
      </c>
      <c r="J41" s="41" t="s">
        <v>73</v>
      </c>
      <c r="K41" s="41">
        <v>268935.55</v>
      </c>
      <c r="L41" s="42"/>
      <c r="M41" s="41" t="s">
        <v>74</v>
      </c>
    </row>
    <row r="42" spans="1:13">
      <c r="A42" s="61" t="s">
        <v>47</v>
      </c>
      <c r="B42" s="60"/>
      <c r="C42" s="60"/>
      <c r="D42" s="60"/>
      <c r="E42" s="60"/>
      <c r="F42" s="60"/>
      <c r="G42" s="60"/>
      <c r="H42" s="41">
        <v>21433.69</v>
      </c>
      <c r="I42" s="42"/>
      <c r="J42" s="42"/>
      <c r="K42" s="42"/>
      <c r="L42" s="42"/>
      <c r="M42" s="42"/>
    </row>
    <row r="43" spans="1:13">
      <c r="A43" s="61" t="s">
        <v>48</v>
      </c>
      <c r="B43" s="60"/>
      <c r="C43" s="60"/>
      <c r="D43" s="60"/>
      <c r="E43" s="60"/>
      <c r="F43" s="60"/>
      <c r="G43" s="60"/>
      <c r="H43" s="41">
        <v>10716.84</v>
      </c>
      <c r="I43" s="42"/>
      <c r="J43" s="42"/>
      <c r="K43" s="42"/>
      <c r="L43" s="42"/>
      <c r="M43" s="42"/>
    </row>
    <row r="44" spans="1:13" ht="22.5">
      <c r="A44" s="65" t="s">
        <v>76</v>
      </c>
      <c r="B44" s="60"/>
      <c r="C44" s="60"/>
      <c r="D44" s="60"/>
      <c r="E44" s="60"/>
      <c r="F44" s="60"/>
      <c r="G44" s="60"/>
      <c r="H44" s="43">
        <v>335685.12</v>
      </c>
      <c r="I44" s="42"/>
      <c r="J44" s="42"/>
      <c r="K44" s="42"/>
      <c r="L44" s="42"/>
      <c r="M44" s="43" t="s">
        <v>74</v>
      </c>
    </row>
    <row r="45" spans="1:13" ht="19.149999999999999" customHeight="1">
      <c r="A45" s="59" t="s">
        <v>77</v>
      </c>
      <c r="B45" s="60"/>
      <c r="C45" s="60"/>
      <c r="D45" s="60"/>
      <c r="E45" s="60"/>
      <c r="F45" s="60"/>
      <c r="G45" s="60"/>
      <c r="H45" s="60"/>
      <c r="I45" s="60"/>
      <c r="J45" s="60"/>
      <c r="K45" s="60"/>
      <c r="L45" s="60"/>
      <c r="M45" s="60"/>
    </row>
    <row r="46" spans="1:13" ht="99">
      <c r="A46" s="37" t="s">
        <v>78</v>
      </c>
      <c r="B46" s="38" t="s">
        <v>79</v>
      </c>
      <c r="C46" s="39" t="s">
        <v>80</v>
      </c>
      <c r="D46" s="40">
        <v>1</v>
      </c>
      <c r="E46" s="41" t="s">
        <v>81</v>
      </c>
      <c r="F46" s="42"/>
      <c r="G46" s="42"/>
      <c r="H46" s="42">
        <v>6928.7</v>
      </c>
      <c r="I46" s="42">
        <v>6928.7</v>
      </c>
      <c r="J46" s="42"/>
      <c r="K46" s="42"/>
      <c r="L46" s="41" t="s">
        <v>82</v>
      </c>
      <c r="M46" s="41" t="s">
        <v>82</v>
      </c>
    </row>
    <row r="47" spans="1:13" ht="87">
      <c r="A47" s="37" t="s">
        <v>83</v>
      </c>
      <c r="B47" s="38" t="s">
        <v>84</v>
      </c>
      <c r="C47" s="39" t="s">
        <v>85</v>
      </c>
      <c r="D47" s="40">
        <v>1</v>
      </c>
      <c r="E47" s="41" t="s">
        <v>86</v>
      </c>
      <c r="F47" s="42"/>
      <c r="G47" s="42"/>
      <c r="H47" s="42">
        <v>1026.52</v>
      </c>
      <c r="I47" s="42">
        <v>1026.52</v>
      </c>
      <c r="J47" s="42"/>
      <c r="K47" s="42"/>
      <c r="L47" s="41" t="s">
        <v>87</v>
      </c>
      <c r="M47" s="41" t="s">
        <v>87</v>
      </c>
    </row>
    <row r="48" spans="1:13" ht="75">
      <c r="A48" s="37" t="s">
        <v>88</v>
      </c>
      <c r="B48" s="38" t="s">
        <v>89</v>
      </c>
      <c r="C48" s="39" t="s">
        <v>90</v>
      </c>
      <c r="D48" s="40">
        <v>1</v>
      </c>
      <c r="E48" s="41" t="s">
        <v>91</v>
      </c>
      <c r="F48" s="42"/>
      <c r="G48" s="42"/>
      <c r="H48" s="42">
        <v>1550.78</v>
      </c>
      <c r="I48" s="42">
        <v>1550.78</v>
      </c>
      <c r="J48" s="42"/>
      <c r="K48" s="42"/>
      <c r="L48" s="41" t="s">
        <v>92</v>
      </c>
      <c r="M48" s="41" t="s">
        <v>92</v>
      </c>
    </row>
    <row r="49" spans="1:13">
      <c r="A49" s="61" t="s">
        <v>46</v>
      </c>
      <c r="B49" s="60"/>
      <c r="C49" s="60"/>
      <c r="D49" s="60"/>
      <c r="E49" s="60"/>
      <c r="F49" s="60"/>
      <c r="G49" s="60"/>
      <c r="H49" s="41">
        <v>9506</v>
      </c>
      <c r="I49" s="41">
        <v>9506</v>
      </c>
      <c r="J49" s="42"/>
      <c r="K49" s="42"/>
      <c r="L49" s="42"/>
      <c r="M49" s="41">
        <v>14.85</v>
      </c>
    </row>
    <row r="50" spans="1:13">
      <c r="A50" s="61" t="s">
        <v>47</v>
      </c>
      <c r="B50" s="60"/>
      <c r="C50" s="60"/>
      <c r="D50" s="60"/>
      <c r="E50" s="60"/>
      <c r="F50" s="60"/>
      <c r="G50" s="60"/>
      <c r="H50" s="41">
        <v>7414.68</v>
      </c>
      <c r="I50" s="42"/>
      <c r="J50" s="42"/>
      <c r="K50" s="42"/>
      <c r="L50" s="42"/>
      <c r="M50" s="42"/>
    </row>
    <row r="51" spans="1:13">
      <c r="A51" s="61" t="s">
        <v>48</v>
      </c>
      <c r="B51" s="60"/>
      <c r="C51" s="60"/>
      <c r="D51" s="60"/>
      <c r="E51" s="60"/>
      <c r="F51" s="60"/>
      <c r="G51" s="60"/>
      <c r="H51" s="41">
        <v>3422.16</v>
      </c>
      <c r="I51" s="42"/>
      <c r="J51" s="42"/>
      <c r="K51" s="42"/>
      <c r="L51" s="42"/>
      <c r="M51" s="42"/>
    </row>
    <row r="52" spans="1:13">
      <c r="A52" s="65" t="s">
        <v>93</v>
      </c>
      <c r="B52" s="60"/>
      <c r="C52" s="60"/>
      <c r="D52" s="60"/>
      <c r="E52" s="60"/>
      <c r="F52" s="60"/>
      <c r="G52" s="60"/>
      <c r="H52" s="43">
        <v>20342.84</v>
      </c>
      <c r="I52" s="42"/>
      <c r="J52" s="42"/>
      <c r="K52" s="42"/>
      <c r="L52" s="42"/>
      <c r="M52" s="43">
        <v>14.85</v>
      </c>
    </row>
    <row r="53" spans="1:13">
      <c r="A53" s="66" t="s">
        <v>94</v>
      </c>
      <c r="B53" s="67"/>
      <c r="C53" s="67"/>
      <c r="D53" s="67"/>
      <c r="E53" s="67"/>
      <c r="F53" s="67"/>
      <c r="G53" s="67"/>
      <c r="H53" s="67"/>
      <c r="I53" s="67"/>
      <c r="J53" s="67"/>
      <c r="K53" s="67"/>
      <c r="L53" s="67"/>
      <c r="M53" s="67"/>
    </row>
    <row r="54" spans="1:13" ht="22.5">
      <c r="A54" s="61" t="s">
        <v>95</v>
      </c>
      <c r="B54" s="60"/>
      <c r="C54" s="60"/>
      <c r="D54" s="60"/>
      <c r="E54" s="60"/>
      <c r="F54" s="60"/>
      <c r="G54" s="60"/>
      <c r="H54" s="41">
        <v>317269.38</v>
      </c>
      <c r="I54" s="41">
        <v>30640.15</v>
      </c>
      <c r="J54" s="41" t="s">
        <v>96</v>
      </c>
      <c r="K54" s="41">
        <v>263662.3</v>
      </c>
      <c r="L54" s="42"/>
      <c r="M54" s="41" t="s">
        <v>97</v>
      </c>
    </row>
    <row r="55" spans="1:13" ht="26.1" customHeight="1">
      <c r="A55" s="61" t="s">
        <v>98</v>
      </c>
      <c r="B55" s="60"/>
      <c r="C55" s="60"/>
      <c r="D55" s="60"/>
      <c r="E55" s="60"/>
      <c r="F55" s="60"/>
      <c r="G55" s="60"/>
      <c r="H55" s="41">
        <v>322542.63</v>
      </c>
      <c r="I55" s="41">
        <v>30640.15</v>
      </c>
      <c r="J55" s="41" t="s">
        <v>96</v>
      </c>
      <c r="K55" s="41">
        <v>268935.55</v>
      </c>
      <c r="L55" s="42"/>
      <c r="M55" s="41" t="s">
        <v>97</v>
      </c>
    </row>
    <row r="56" spans="1:13">
      <c r="A56" s="61" t="s">
        <v>47</v>
      </c>
      <c r="B56" s="60"/>
      <c r="C56" s="60"/>
      <c r="D56" s="60"/>
      <c r="E56" s="60"/>
      <c r="F56" s="60"/>
      <c r="G56" s="60"/>
      <c r="H56" s="41">
        <v>34422.199999999997</v>
      </c>
      <c r="I56" s="42"/>
      <c r="J56" s="42"/>
      <c r="K56" s="42"/>
      <c r="L56" s="42"/>
      <c r="M56" s="42"/>
    </row>
    <row r="57" spans="1:13">
      <c r="A57" s="61" t="s">
        <v>48</v>
      </c>
      <c r="B57" s="60"/>
      <c r="C57" s="60"/>
      <c r="D57" s="60"/>
      <c r="E57" s="60"/>
      <c r="F57" s="60"/>
      <c r="G57" s="60"/>
      <c r="H57" s="41">
        <v>16925.919999999998</v>
      </c>
      <c r="I57" s="42"/>
      <c r="J57" s="42"/>
      <c r="K57" s="42"/>
      <c r="L57" s="42"/>
      <c r="M57" s="42"/>
    </row>
    <row r="58" spans="1:13">
      <c r="A58" s="65" t="s">
        <v>99</v>
      </c>
      <c r="B58" s="60"/>
      <c r="C58" s="60"/>
      <c r="D58" s="60"/>
      <c r="E58" s="60"/>
      <c r="F58" s="60"/>
      <c r="G58" s="60"/>
      <c r="H58" s="42"/>
      <c r="I58" s="42"/>
      <c r="J58" s="42"/>
      <c r="K58" s="42"/>
      <c r="L58" s="42"/>
      <c r="M58" s="42"/>
    </row>
    <row r="59" spans="1:13" ht="22.5">
      <c r="A59" s="61" t="s">
        <v>100</v>
      </c>
      <c r="B59" s="60"/>
      <c r="C59" s="60"/>
      <c r="D59" s="60"/>
      <c r="E59" s="60"/>
      <c r="F59" s="60"/>
      <c r="G59" s="60"/>
      <c r="H59" s="41">
        <v>353547.91</v>
      </c>
      <c r="I59" s="42"/>
      <c r="J59" s="42"/>
      <c r="K59" s="42"/>
      <c r="L59" s="42"/>
      <c r="M59" s="41" t="s">
        <v>101</v>
      </c>
    </row>
    <row r="60" spans="1:13">
      <c r="A60" s="61" t="s">
        <v>102</v>
      </c>
      <c r="B60" s="60"/>
      <c r="C60" s="60"/>
      <c r="D60" s="60"/>
      <c r="E60" s="60"/>
      <c r="F60" s="60"/>
      <c r="G60" s="60"/>
      <c r="H60" s="41">
        <v>20342.84</v>
      </c>
      <c r="I60" s="42"/>
      <c r="J60" s="42"/>
      <c r="K60" s="42"/>
      <c r="L60" s="42"/>
      <c r="M60" s="41">
        <v>14.85</v>
      </c>
    </row>
    <row r="61" spans="1:13" ht="22.5">
      <c r="A61" s="61" t="s">
        <v>103</v>
      </c>
      <c r="B61" s="60"/>
      <c r="C61" s="60"/>
      <c r="D61" s="60"/>
      <c r="E61" s="60"/>
      <c r="F61" s="60"/>
      <c r="G61" s="60"/>
      <c r="H61" s="43">
        <v>373890.75</v>
      </c>
      <c r="I61" s="42"/>
      <c r="J61" s="42"/>
      <c r="K61" s="42"/>
      <c r="L61" s="42"/>
      <c r="M61" s="41" t="s">
        <v>97</v>
      </c>
    </row>
    <row r="62" spans="1:13">
      <c r="A62" s="61" t="s">
        <v>104</v>
      </c>
      <c r="B62" s="60"/>
      <c r="C62" s="60"/>
      <c r="D62" s="60"/>
      <c r="E62" s="60"/>
      <c r="F62" s="60"/>
      <c r="G62" s="60"/>
      <c r="H62" s="42"/>
      <c r="I62" s="42"/>
      <c r="J62" s="42"/>
      <c r="K62" s="42"/>
      <c r="L62" s="42"/>
      <c r="M62" s="42"/>
    </row>
    <row r="63" spans="1:13">
      <c r="A63" s="61" t="s">
        <v>105</v>
      </c>
      <c r="B63" s="60"/>
      <c r="C63" s="60"/>
      <c r="D63" s="60"/>
      <c r="E63" s="60"/>
      <c r="F63" s="60"/>
      <c r="G63" s="60"/>
      <c r="H63" s="41">
        <v>268935.55</v>
      </c>
      <c r="I63" s="42"/>
      <c r="J63" s="42"/>
      <c r="K63" s="42"/>
      <c r="L63" s="42"/>
      <c r="M63" s="42"/>
    </row>
    <row r="64" spans="1:13">
      <c r="A64" s="61" t="s">
        <v>106</v>
      </c>
      <c r="B64" s="60"/>
      <c r="C64" s="60"/>
      <c r="D64" s="60"/>
      <c r="E64" s="60"/>
      <c r="F64" s="60"/>
      <c r="G64" s="60"/>
      <c r="H64" s="41">
        <v>22966.93</v>
      </c>
      <c r="I64" s="42"/>
      <c r="J64" s="42"/>
      <c r="K64" s="42"/>
      <c r="L64" s="42"/>
      <c r="M64" s="42"/>
    </row>
    <row r="65" spans="1:13">
      <c r="A65" s="61" t="s">
        <v>107</v>
      </c>
      <c r="B65" s="60"/>
      <c r="C65" s="60"/>
      <c r="D65" s="60"/>
      <c r="E65" s="60"/>
      <c r="F65" s="60"/>
      <c r="G65" s="60"/>
      <c r="H65" s="41">
        <v>35983.96</v>
      </c>
      <c r="I65" s="42"/>
      <c r="J65" s="42"/>
      <c r="K65" s="42"/>
      <c r="L65" s="42"/>
      <c r="M65" s="42"/>
    </row>
    <row r="66" spans="1:13">
      <c r="A66" s="61" t="s">
        <v>108</v>
      </c>
      <c r="B66" s="60"/>
      <c r="C66" s="60"/>
      <c r="D66" s="60"/>
      <c r="E66" s="60"/>
      <c r="F66" s="60"/>
      <c r="G66" s="60"/>
      <c r="H66" s="41">
        <v>34422.199999999997</v>
      </c>
      <c r="I66" s="42"/>
      <c r="J66" s="42"/>
      <c r="K66" s="42"/>
      <c r="L66" s="42"/>
      <c r="M66" s="42"/>
    </row>
    <row r="67" spans="1:13">
      <c r="A67" s="61" t="s">
        <v>109</v>
      </c>
      <c r="B67" s="60"/>
      <c r="C67" s="60"/>
      <c r="D67" s="60"/>
      <c r="E67" s="60"/>
      <c r="F67" s="60"/>
      <c r="G67" s="60"/>
      <c r="H67" s="41">
        <v>16925.919999999998</v>
      </c>
      <c r="I67" s="42"/>
      <c r="J67" s="42"/>
      <c r="K67" s="42"/>
      <c r="L67" s="42"/>
      <c r="M67" s="42"/>
    </row>
    <row r="68" spans="1:13">
      <c r="A68" s="68" t="s">
        <v>114</v>
      </c>
      <c r="B68" s="69"/>
      <c r="C68" s="69"/>
      <c r="D68" s="69"/>
      <c r="E68" s="69"/>
      <c r="F68" s="69"/>
      <c r="G68" s="70"/>
      <c r="H68" s="43">
        <f>H61</f>
        <v>373890.75</v>
      </c>
      <c r="I68" s="42"/>
      <c r="J68" s="42"/>
      <c r="K68" s="42"/>
      <c r="L68" s="42"/>
      <c r="M68" s="42"/>
    </row>
    <row r="69" spans="1:13">
      <c r="A69" s="68" t="s">
        <v>115</v>
      </c>
      <c r="B69" s="69"/>
      <c r="C69" s="69"/>
      <c r="D69" s="69"/>
      <c r="E69" s="69"/>
      <c r="F69" s="69"/>
      <c r="G69" s="70"/>
      <c r="H69" s="41">
        <f>H68*20/100</f>
        <v>74778.149999999994</v>
      </c>
      <c r="I69" s="42"/>
      <c r="J69" s="42"/>
      <c r="K69" s="42"/>
      <c r="L69" s="42"/>
      <c r="M69" s="42"/>
    </row>
    <row r="70" spans="1:13" ht="22.5">
      <c r="A70" s="68" t="s">
        <v>110</v>
      </c>
      <c r="B70" s="69"/>
      <c r="C70" s="69"/>
      <c r="D70" s="69"/>
      <c r="E70" s="69"/>
      <c r="F70" s="69"/>
      <c r="G70" s="70"/>
      <c r="H70" s="43">
        <f>H68+H69</f>
        <v>448668.9</v>
      </c>
      <c r="I70" s="42"/>
      <c r="J70" s="42"/>
      <c r="K70" s="42"/>
      <c r="L70" s="42"/>
      <c r="M70" s="43" t="s">
        <v>97</v>
      </c>
    </row>
    <row r="73" spans="1:13">
      <c r="A73" s="49" t="s">
        <v>112</v>
      </c>
      <c r="B73" s="50"/>
      <c r="C73" s="50"/>
      <c r="D73" s="50"/>
      <c r="E73" s="50"/>
      <c r="F73" s="50"/>
      <c r="G73" s="50"/>
      <c r="H73" s="50"/>
      <c r="I73" s="50"/>
      <c r="J73" s="50"/>
      <c r="K73" s="50"/>
      <c r="L73" s="50"/>
      <c r="M73" s="50"/>
    </row>
    <row r="74" spans="1:13">
      <c r="A74" s="71" t="s">
        <v>111</v>
      </c>
      <c r="B74" s="50"/>
      <c r="C74" s="50"/>
      <c r="D74" s="50"/>
      <c r="E74" s="50"/>
      <c r="F74" s="50"/>
      <c r="G74" s="50"/>
      <c r="H74" s="50"/>
      <c r="I74" s="50"/>
      <c r="J74" s="50"/>
      <c r="K74" s="50"/>
      <c r="L74" s="50"/>
      <c r="M74" s="50"/>
    </row>
    <row r="76" spans="1:13">
      <c r="A76" s="49" t="s">
        <v>113</v>
      </c>
      <c r="B76" s="50"/>
      <c r="C76" s="50"/>
      <c r="D76" s="50"/>
      <c r="E76" s="50"/>
      <c r="F76" s="50"/>
      <c r="G76" s="50"/>
      <c r="H76" s="50"/>
      <c r="I76" s="50"/>
      <c r="J76" s="50"/>
      <c r="K76" s="50"/>
      <c r="L76" s="50"/>
      <c r="M76" s="50"/>
    </row>
    <row r="77" spans="1:13">
      <c r="A77" s="71" t="s">
        <v>111</v>
      </c>
      <c r="B77" s="50"/>
      <c r="C77" s="50"/>
      <c r="D77" s="50"/>
      <c r="E77" s="50"/>
      <c r="F77" s="50"/>
      <c r="G77" s="50"/>
      <c r="H77" s="50"/>
      <c r="I77" s="50"/>
      <c r="J77" s="50"/>
      <c r="K77" s="50"/>
      <c r="L77" s="50"/>
      <c r="M77" s="50"/>
    </row>
  </sheetData>
  <mergeCells count="57">
    <mergeCell ref="A76:M76"/>
    <mergeCell ref="A77:M77"/>
    <mergeCell ref="A73:M73"/>
    <mergeCell ref="A74:M74"/>
    <mergeCell ref="A69:G69"/>
    <mergeCell ref="A70:G70"/>
    <mergeCell ref="A64:G64"/>
    <mergeCell ref="A65:G65"/>
    <mergeCell ref="A66:G66"/>
    <mergeCell ref="A67:G67"/>
    <mergeCell ref="A68:G68"/>
    <mergeCell ref="A59:G59"/>
    <mergeCell ref="A60:G60"/>
    <mergeCell ref="A61:G61"/>
    <mergeCell ref="A62:G62"/>
    <mergeCell ref="A63:G63"/>
    <mergeCell ref="A54:G54"/>
    <mergeCell ref="A55:G55"/>
    <mergeCell ref="A56:G56"/>
    <mergeCell ref="A57:G57"/>
    <mergeCell ref="A58:G58"/>
    <mergeCell ref="A49:G49"/>
    <mergeCell ref="A50:G50"/>
    <mergeCell ref="A51:G51"/>
    <mergeCell ref="A52:G52"/>
    <mergeCell ref="A53:M53"/>
    <mergeCell ref="A41:G41"/>
    <mergeCell ref="A42:G42"/>
    <mergeCell ref="A43:G43"/>
    <mergeCell ref="A44:G44"/>
    <mergeCell ref="A45:M45"/>
    <mergeCell ref="A31:G31"/>
    <mergeCell ref="A32:G32"/>
    <mergeCell ref="A33:G33"/>
    <mergeCell ref="A34:M34"/>
    <mergeCell ref="A40:G40"/>
    <mergeCell ref="D20:E20"/>
    <mergeCell ref="D18:E18"/>
    <mergeCell ref="D17:E17"/>
    <mergeCell ref="A28:M28"/>
    <mergeCell ref="A30:G30"/>
    <mergeCell ref="H24:K24"/>
    <mergeCell ref="L24:M25"/>
    <mergeCell ref="G25:G26"/>
    <mergeCell ref="H25:H26"/>
    <mergeCell ref="I25:I26"/>
    <mergeCell ref="K25:K26"/>
    <mergeCell ref="A24:A26"/>
    <mergeCell ref="B24:B26"/>
    <mergeCell ref="C24:C26"/>
    <mergeCell ref="D24:D26"/>
    <mergeCell ref="E24:G24"/>
    <mergeCell ref="A6:K6"/>
    <mergeCell ref="B12:K12"/>
    <mergeCell ref="B15:M15"/>
    <mergeCell ref="D16:E16"/>
    <mergeCell ref="D19:E19"/>
  </mergeCells>
  <pageMargins left="0.19685039370078741" right="0.19685039370078741" top="0.51181102362204722" bottom="0.62992125984251968" header="0.31496062992125984" footer="0.23622047244094491"/>
  <pageSetup paperSize="9" scale="97" fitToHeight="0" orientation="landscape" r:id="rId1"/>
  <headerFooter alignWithMargins="0">
    <oddHeader>&amp;LГРАНД-Смета, версия 2021.2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ЛСР по форме №4 с материалами</vt:lpstr>
      <vt:lpstr>'ЛСР по форме №4 с материалами'!Заголовки_для_печати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Мария И. Борисенко</dc:creator>
  <cp:lastModifiedBy>Yljankova_VV</cp:lastModifiedBy>
  <cp:lastPrinted>2021-09-07T13:16:23Z</cp:lastPrinted>
  <dcterms:created xsi:type="dcterms:W3CDTF">2002-02-11T05:58:42Z</dcterms:created>
  <dcterms:modified xsi:type="dcterms:W3CDTF">2022-02-06T05:46:40Z</dcterms:modified>
</cp:coreProperties>
</file>