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_xlnm.Print_Titles" localSheetId="0">'ЛСР по форме №4 с материалами'!$28:$28</definedName>
  </definedNames>
  <calcPr calcId="124519"/>
</workbook>
</file>

<file path=xl/calcChain.xml><?xml version="1.0" encoding="utf-8"?>
<calcChain xmlns="http://schemas.openxmlformats.org/spreadsheetml/2006/main">
  <c r="D16" i="2"/>
  <c r="H112"/>
  <c r="H111"/>
</calcChain>
</file>

<file path=xl/sharedStrings.xml><?xml version="1.0" encoding="utf-8"?>
<sst xmlns="http://schemas.openxmlformats.org/spreadsheetml/2006/main" count="334" uniqueCount="274">
  <si>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</si>
  <si>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</si>
  <si>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</si>
  <si>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</si>
  <si>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</si>
  <si>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</si>
  <si>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</si>
  <si>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</si>
  <si>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</si>
  <si>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</si>
  <si>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</si>
  <si>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</si>
  <si>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</si>
  <si>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</si>
  <si>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</si>
  <si>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</si>
  <si>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</si>
  <si>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</si>
  <si>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</si>
  <si>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</si>
  <si>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</si>
  <si>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" _____ " ________________ 2021 г.</t>
  </si>
  <si>
    <t>"______ " _______________2021 г.</t>
  </si>
  <si>
    <t>Затраты труда рабочих, чел.-ч, не занятых обслуживанием машин / ТЗМ</t>
  </si>
  <si>
    <r>
      <t xml:space="preserve">ЛОКАЛЬНЫЙ СМЕТНЫЙ РАСЧЕТ № </t>
    </r>
    <r>
      <rPr>
        <sz val="12"/>
        <rFont val="Arial"/>
        <family val="2"/>
        <charset val="204"/>
      </rPr>
      <t>24Кл-1</t>
    </r>
  </si>
  <si>
    <t>Работы по замене силовых кабелей Ф29,46, Кабельная линия 6кФ ф.29 ГПП-40А-оп.1 ВЛ;оп2 ВЛ-РП-1 инв.№005097 Кабельная линия 6кФ ф.46 ГПП-40А-оп1 ВЛ;оп2 ВЛ-РП-1 инв.№005098</t>
  </si>
  <si>
    <t>Основание: Дефектная ведомость</t>
  </si>
  <si>
    <t>тыс. руб.</t>
  </si>
  <si>
    <t>___________________________1134,195</t>
  </si>
  <si>
    <t>Составлен(а) в текущих (прогнозных) ценах по состоянию на 3 кв.2021г.с инд-деф на 2024г.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</si>
  <si>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</si>
  <si>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</si>
  <si>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_______________________________________________________________________________________________1943,39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</si>
  <si>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</si>
  <si>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</si>
  <si>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</si>
  <si>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_______________________________________________________________________________________________41,177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</si>
  <si>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</si>
  <si>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_______________________________________________________________________________________________874,665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</si>
  <si>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</si>
  <si>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_______________________________________________________________________________________________7572,802</t>
  </si>
  <si>
    <t>Раздел 1. Разборка и восстановление а/б покрытия (длина 400м, ширина 1,5м)</t>
  </si>
  <si>
    <t>1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</si>
  <si>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</si>
  <si>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ТЕРр68-12-4 3 квартал 2021 г. ОЗП=25,29; ЭМ=8,43; ЗПМ=25,29
НР (22344,03 руб.): 107% от ФОТ
СП (11276,43 руб.): 54% от ФОТ</t>
    </r>
  </si>
  <si>
    <t>171705,69
115079,63</t>
  </si>
  <si>
    <t>56626,06
24135,52</t>
  </si>
  <si>
    <t>8493,91
3620,33</t>
  </si>
  <si>
    <t>279,8525
47,5985</t>
  </si>
  <si>
    <t>41,98
7,14</t>
  </si>
  <si>
    <t>2</t>
  </si>
  <si>
    <r>
      <t>ТЕР47-01-048-02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</si>
  <si>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корыта под цветники глубиной 40 см: вручную
(100 м2 корыта)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ТЕР47-01-048-02 3 квартал 2021 г. ОЗП=25,29
НР (104149,25 руб.): 108% от ФОТ
СП (69432,83 руб.): 72% от ФОТ</t>
    </r>
  </si>
  <si>
    <t>32144,83
32144,83</t>
  </si>
  <si>
    <t xml:space="preserve">85,9395
</t>
  </si>
  <si>
    <t xml:space="preserve">257,82
</t>
  </si>
  <si>
    <t>3</t>
  </si>
  <si>
    <r>
      <t>ТЕР47-01-048-04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</si>
  <si>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10 см изменения глубины корыта под цветники добавлять или исключать к расценке: 47-01-048-02 (до 20см)
(100 м2 корыта)</t>
    </r>
    <r>
      <rPr>
        <i/>
        <sz val="7"/>
        <rFont val="Arial"/>
        <family val="2"/>
        <charset val="204"/>
      </rPr>
      <t xml:space="preserve">
(до 20см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ТЕР47-01-048-04 3 квартал 2021 г. ОЗП=25,29
НР (-60569,5 руб.): 108% от ФОТ
СП (-40379,67 руб.): 72% от ФОТ</t>
    </r>
  </si>
  <si>
    <t>18694,29
18694,29</t>
  </si>
  <si>
    <t xml:space="preserve">49,979
</t>
  </si>
  <si>
    <t xml:space="preserve">-149,94
</t>
  </si>
  <si>
    <t>4</t>
  </si>
  <si>
    <r>
      <t>ТЕР27-04-006-01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</si>
  <si>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ТЕР27-04-006-01 3 квартал 2021 г. ОЗП=25,29; ЭМ=11,61; ЗПМ=25,29; МАТ=17,97
НР (19156,1 руб.): 132% от ФОТ
СП (13786,59 руб.): 95% от ФОТ</t>
    </r>
  </si>
  <si>
    <t>351923,86
17177,3</t>
  </si>
  <si>
    <t>67940,04
31196,71</t>
  </si>
  <si>
    <t>20382,01
9359,01</t>
  </si>
  <si>
    <t>42,504
48,2425</t>
  </si>
  <si>
    <t>12,75
14,47</t>
  </si>
  <si>
    <t>5</t>
  </si>
  <si>
    <r>
      <t>ТЕР27-06-020-01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</si>
  <si>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ТЕР27-06-020-01 3 квартал 2021 г. ОЗП=25,29; ЭМ=10,86; ЗПМ=25,29; МАТ=13,24
НР (14228,19 руб.): 132% от ФОТ
СП (10239,98 руб.): 95% от ФОТ</t>
    </r>
  </si>
  <si>
    <t>690662,85
20974,73</t>
  </si>
  <si>
    <t>34353,74
14955,03</t>
  </si>
  <si>
    <t>10306,12
4486,51</t>
  </si>
  <si>
    <t>44,045
21,942</t>
  </si>
  <si>
    <t>13,21
6,58</t>
  </si>
  <si>
    <t>6</t>
  </si>
  <si>
    <r>
      <t>ТЕР27-06-021-01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</si>
  <si>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27-06-020-01
(1000 м2 покрытия)</t>
    </r>
    <r>
      <rPr>
        <i/>
        <sz val="7"/>
        <rFont val="Arial"/>
        <family val="2"/>
        <charset val="204"/>
      </rPr>
      <t xml:space="preserve">
(до 5см ПЗ=2 (ОЗП=2; ЭМ=2 к расх.; ЗПМ=2; МАТ=2 к расх.; ТЗ=2; ТЗМ=2);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ТЕР27-06-021-01 3 квартал 2021 г. ОЗП=25,29; ЭМ=6,77; ЗПМ=25,29; МАТ=13,32
НР (38,93 руб.): 132% от ФОТ
СП (28,02 руб.): 95% от ФОТ</t>
    </r>
  </si>
  <si>
    <t>158652,37
98,3</t>
  </si>
  <si>
    <t xml:space="preserve">0,207
</t>
  </si>
  <si>
    <t xml:space="preserve">0,06
</t>
  </si>
  <si>
    <t>Итого прямые затраты по разделу в текущих ценах</t>
  </si>
  <si>
    <t>39199,70
17465,85</t>
  </si>
  <si>
    <t>175,88
28,19</t>
  </si>
  <si>
    <t>Накладные расходы</t>
  </si>
  <si>
    <t>Сметная прибыль</t>
  </si>
  <si>
    <t>Итого по разделу 1 Разборка и восстановление а/б покрытия (длина 400м, ширина 1,5м)</t>
  </si>
  <si>
    <t>Раздел 2. Земляные работы</t>
  </si>
  <si>
    <t>7</t>
  </si>
  <si>
    <r>
      <t>ТЕР01-01-009-24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</si>
  <si>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траншей экскаватором «обратная лопата» с ковшом вместимостью 0,25 м3, группа грунтов: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ТЕР01-01-009-24 3 квартал 2021 г. ЭМ=13,45; ЗПМ=25,29
НР (11455,18 руб.): 97% от ФОТ
СП (5432,35 руб.): 46% от ФОТ</t>
    </r>
  </si>
  <si>
    <t>98365,88
49206,08</t>
  </si>
  <si>
    <t>23607,81
11809,46</t>
  </si>
  <si>
    <t xml:space="preserve">
85,9395</t>
  </si>
  <si>
    <t xml:space="preserve">
20,63</t>
  </si>
  <si>
    <t>8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</si>
  <si>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</si>
  <si>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ТЕР01-02-057-03 3 квартал 2021 г. ОЗП=25,29
НР (9833,12 руб.): 93% от ФОТ
СП (4229,3 руб.): 40% от ФОТ</t>
    </r>
  </si>
  <si>
    <t>110138,05
110138,05</t>
  </si>
  <si>
    <t xml:space="preserve">285,2
</t>
  </si>
  <si>
    <t xml:space="preserve">27,38
</t>
  </si>
  <si>
    <t>9</t>
  </si>
  <si>
    <r>
      <t>ТЕР01-01-033-03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</si>
  <si>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траншей и котлованов с перемещением грунта до 5 м бульдозерами мощностью: 59 кВт (80 л.с.), группа грунтов 3
(1000 м3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ТЕР01-01-033-03 3 квартал 2021 г. ЭМ=14,91; ЗПМ=25,29
НР (2223,27 руб.): 97% от ФОТ
СП (1054,33 руб.): 46% от ФОТ</t>
    </r>
  </si>
  <si>
    <t>11740,04
6821,53</t>
  </si>
  <si>
    <t>3944,65
2292,03</t>
  </si>
  <si>
    <t xml:space="preserve">
11,914</t>
  </si>
  <si>
    <t xml:space="preserve">
4</t>
  </si>
  <si>
    <t>10</t>
  </si>
  <si>
    <r>
      <t>ТЕР01-02-005-02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</si>
  <si>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Уплотнение грунта пневматическими трамбовками, группа грунтов: 3-4
(100 м3 уплотненного грунта)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ТЕР01-02-005-02 3 квартал 2021 г. ОЗП=25,29; ЭМ=8,19; ЗПМ=25,29
НР (30445,26 руб.): 97% от ФОТ
СП (14437,96 руб.): 46% от ФОТ</t>
    </r>
  </si>
  <si>
    <t>11991,82
7261,57</t>
  </si>
  <si>
    <t>4730,25
2079,76</t>
  </si>
  <si>
    <t>15893,64
6987,99</t>
  </si>
  <si>
    <t>17,204
4,1745</t>
  </si>
  <si>
    <t>57,81
14,03</t>
  </si>
  <si>
    <t>11</t>
  </si>
  <si>
    <r>
      <t>ТЕРр66-12-5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</si>
  <si>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Очистка непроходных каналов: от мокрого ила и грязи при снятых трубах, глубина очистки до 2 м
(1 м3 ила, грязи)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ТЕРр66-12-5 3 квартал 2021 г. ОЗП=25,29
НР (106216,42 руб.): 93% от ФОТ
СП (50252,93 руб.): 44% от ФОТ</t>
    </r>
  </si>
  <si>
    <t>1903,52
1903,52</t>
  </si>
  <si>
    <t xml:space="preserve">4,968
</t>
  </si>
  <si>
    <t xml:space="preserve">298,08
</t>
  </si>
  <si>
    <t>43446,10
21089,48</t>
  </si>
  <si>
    <t>383,27
38,66</t>
  </si>
  <si>
    <t>Итого по разделу 2 Земляные работы</t>
  </si>
  <si>
    <t>Раздел 3. Демонтаж</t>
  </si>
  <si>
    <t>12</t>
  </si>
  <si>
    <r>
      <t>ТЕР07-06-002-07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</si>
  <si>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Демонтаж.Устройство плит перекрытий каналов площадью: до 5 м2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табл.2 п.1 Демонтаж (разборка) сборных бетонных и железобетонных строительных конструкций ОЗП=0,8; ЭМ=0,8 к расх.; ЗПМ=0,8; МАТ=0 к расх.; ТЗ=0,8; ТЗМ=0,8;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(273022,26 руб.): 116% от ФОТ
СП (171815,73 руб.): 73% от ФОТ</t>
    </r>
  </si>
  <si>
    <t>119460,68
51304,69</t>
  </si>
  <si>
    <t>68155,99
35867,17</t>
  </si>
  <si>
    <t>184021,18
96841,36</t>
  </si>
  <si>
    <t>110,2528
53,5992</t>
  </si>
  <si>
    <t>297,68
144,72</t>
  </si>
  <si>
    <t>13</t>
  </si>
  <si>
    <r>
      <t>ТЕРм08-02-152-08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</si>
  <si>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(75,99 руб.): 102% от ФОТ
СП (38 руб.): 51% от ФОТ</t>
    </r>
  </si>
  <si>
    <t>308,46
295,69</t>
  </si>
  <si>
    <t>12,77
2,27</t>
  </si>
  <si>
    <t>3,19
0,57</t>
  </si>
  <si>
    <t>0,621
0,0034</t>
  </si>
  <si>
    <t xml:space="preserve">0,16
</t>
  </si>
  <si>
    <t>14</t>
  </si>
  <si>
    <r>
      <t>ТЕРм08-02-152-04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</si>
  <si>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табл.3 п.4 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(952,44 руб.): 102% от ФОТ
СП (476,22 руб.): 51% от ФОТ</t>
    </r>
  </si>
  <si>
    <t>4182,83
3732,75</t>
  </si>
  <si>
    <t>450,08
2,27</t>
  </si>
  <si>
    <t>112,52
0,57</t>
  </si>
  <si>
    <t>7,8384
0,0034</t>
  </si>
  <si>
    <t xml:space="preserve">1,96
</t>
  </si>
  <si>
    <t>15</t>
  </si>
  <si>
    <r>
      <t>ТЕРм08-02-147-05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</si>
  <si>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Демонтаж.Кабель до 35 кВ по установленным конструкциям и лоткам с креплением на поворотах и в конце трассы, масса 1 м кабеля: до 9 кг
(100 м кабеля)</t>
    </r>
    <r>
      <rPr>
        <i/>
        <sz val="7"/>
        <rFont val="Arial"/>
        <family val="2"/>
        <charset val="204"/>
      </rPr>
      <t xml:space="preserve">
(Приказ от 04.09.2019 № 519/пр табл.3 п.3 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ТЗМ=0,5;
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ТЕРм08-02-147-05 3 квартал 2021 г. ОЗП=25,29; ЭМ=9,96; ЗПМ=25,29; МАТ=8,21
НР (112079,88 руб.): 102% от ФОТ
СП (56039,94 руб.): 51% от ФОТ</t>
    </r>
  </si>
  <si>
    <t>7608,92
6790,71</t>
  </si>
  <si>
    <t>818,21
76,93</t>
  </si>
  <si>
    <t>13091,36
1230,88</t>
  </si>
  <si>
    <t>14,26
0,115</t>
  </si>
  <si>
    <t>228,16
1,84</t>
  </si>
  <si>
    <t>197228,25
98073,38</t>
  </si>
  <si>
    <t>527,96
146,56</t>
  </si>
  <si>
    <t>Итого по разделу 3 Демонтаж</t>
  </si>
  <si>
    <t>Раздел 4. Электромонтажные работы</t>
  </si>
  <si>
    <t>16</t>
  </si>
  <si>
    <r>
      <t>Устройство плит перекрытий каналов площадью: до 5 м2
(100 шт. сборных конструкций)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ТЕР07-06-002-07 3 квартал 2021 г. ОЗП=25,29; ЭМ=10,36; ЗПМ=25,29; МАТ=6,89
НР (341277,81 руб.): 116% от ФОТ
СП (214769,66 руб.): 73% от ФОТ</t>
    </r>
  </si>
  <si>
    <t>151951,15
64130,86</t>
  </si>
  <si>
    <t>85194,99
44833,96</t>
  </si>
  <si>
    <t>230026,47
121051,69</t>
  </si>
  <si>
    <t>137,816
66,999</t>
  </si>
  <si>
    <t>372,1
180,9</t>
  </si>
  <si>
    <t>17</t>
  </si>
  <si>
    <t>прайс</t>
  </si>
  <si>
    <t>Плита П 9-15/2
(шт)</t>
  </si>
  <si>
    <t xml:space="preserve">
</t>
  </si>
  <si>
    <t>18</t>
  </si>
  <si>
    <r>
      <t>Полка кабельная, устанавливаемая на стойках, масса: до 0,7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ТЕРм08-02-152-08 3 квартал 2021 г. ОЗП=25,29; ЭМ=13,03; ЗПМ=25,29; МАТ=7,22
НР (253,27 руб.): 102% от ФОТ
СП (126,63 руб.): 51% от ФОТ</t>
    </r>
  </si>
  <si>
    <t>1061,48
985,64</t>
  </si>
  <si>
    <t>42,56
7,56</t>
  </si>
  <si>
    <t>10,64
1,89</t>
  </si>
  <si>
    <t>2,07
0,0115</t>
  </si>
  <si>
    <t xml:space="preserve">0,52
</t>
  </si>
  <si>
    <t>19</t>
  </si>
  <si>
    <t>Полка кабельная К 1162УЗ
(шт)</t>
  </si>
  <si>
    <t>20</t>
  </si>
  <si>
    <r>
      <t>Стойка сборных кабельных конструкций (без полок), масса: до 1,6 кг
(100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ТЕРм08-02-152-04 3 квартал 2021 г. ОЗП=25,29; ЭМ=6,85; ЗПМ=25,29; МАТ=8,09
НР (3174,77 руб.): 102% от ФОТ
СП (1587,39 руб.): 51% от ФОТ</t>
    </r>
  </si>
  <si>
    <t>14557,29
12442,5</t>
  </si>
  <si>
    <t>1500,27
7,56</t>
  </si>
  <si>
    <t>375,07
1,89</t>
  </si>
  <si>
    <t>26,128
0,0115</t>
  </si>
  <si>
    <t xml:space="preserve">6,53
</t>
  </si>
  <si>
    <t>21</t>
  </si>
  <si>
    <t>Стойка кабельная К 1152УТ2,5
(шт)</t>
  </si>
  <si>
    <t>22</t>
  </si>
  <si>
    <r>
      <t>ТЕРм08-02-147-04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</si>
  <si>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по установленным конструкциям и лоткам с креплением на поворотах и в конце трассы, масса 1 м кабеля: до 6 кг
(100 м кабеля)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ТЕРм08-02-147-04 3 квартал 2021 г. ОЗП=25,29; ЭМ=10,2; ЗПМ=25,29; МАТ=7,58
НР (183406,61 руб.): 102% от ФОТ
СП (91703,3 руб.): 51% от ФОТ</t>
    </r>
  </si>
  <si>
    <t>12935,09
11084,3</t>
  </si>
  <si>
    <t>1494,75
153,85</t>
  </si>
  <si>
    <t>23916
2461,60</t>
  </si>
  <si>
    <t>23,276
0,23</t>
  </si>
  <si>
    <t>372,42
3,68</t>
  </si>
  <si>
    <t>23</t>
  </si>
  <si>
    <t>Кабель силовой ВВГнг-3х95-6кВ
(м)</t>
  </si>
  <si>
    <r>
      <t>1632</t>
    </r>
    <r>
      <rPr>
        <b/>
        <i/>
        <sz val="7"/>
        <rFont val="Arial"/>
        <family val="2"/>
        <charset val="204"/>
      </rPr>
      <t xml:space="preserve">
1600*1,02</t>
    </r>
  </si>
  <si>
    <t>24</t>
  </si>
  <si>
    <r>
      <t>ТЕРм08-02-167-08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</si>
  <si>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10 кВ, сечение жил до 120 мм2
(1 шт.)</t>
    </r>
    <r>
      <rPr>
        <i/>
        <sz val="7"/>
        <rFont val="Arial"/>
        <family val="2"/>
        <charset val="204"/>
      </rPr>
      <t xml:space="preserve">
(Приказ от 04.09.2019 № 519/пр прил.2 табл.2 п.10 Производство работ осуществляется в стесненных условиях застроенной части населенных пунктов ОЗП=1,15; ЭМ=1,15 к расх.; ЗПМ=1,15; ТЗ=1,15; ТЗМ=1,15)
ИНДЕКС К ПОЗИЦИИ:
ТЕРм08-02-167-08 3 квартал 2021 г. ОЗП=25,29; ЭМ=13,03; ЗПМ=25,29; МАТ=5,65
НР (35185,27 руб.): 102% от ФОТ
СП (17592,63 руб.): 51% от ФОТ</t>
    </r>
  </si>
  <si>
    <t>4780,16
4304,36</t>
  </si>
  <si>
    <t>340,48
60,48</t>
  </si>
  <si>
    <t>9,039
0,0115</t>
  </si>
  <si>
    <t>72,31
0,09</t>
  </si>
  <si>
    <t>25</t>
  </si>
  <si>
    <t>Муфта соединительная 10СТП-3х(70-120) с СБ
(шт)</t>
  </si>
  <si>
    <t>26</t>
  </si>
  <si>
    <t>Соединитель болтовой покрытий никелем СБн(70-120)
(шт)</t>
  </si>
  <si>
    <t>254668,66
123577,55</t>
  </si>
  <si>
    <t>823,88
184,67</t>
  </si>
  <si>
    <t>Итого по разделу 4 Электромонтажные работы</t>
  </si>
  <si>
    <t>Раздел 5. Пусконаладочные работы</t>
  </si>
  <si>
    <t>27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</si>
  <si>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</si>
  <si>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(8602,99 руб.): 78% от ФОТ
СП (3970,61 руб.): 36% от ФОТ</t>
    </r>
  </si>
  <si>
    <t>2757,37
2757,37</t>
  </si>
  <si>
    <t xml:space="preserve">4,86
</t>
  </si>
  <si>
    <t xml:space="preserve">19,44
</t>
  </si>
  <si>
    <t>28</t>
  </si>
  <si>
    <t>ТЕРп01-11-024-02</t>
  </si>
  <si>
    <r>
      <t>Фазировка электрической линии или трансформатора с сетью напряжением: свыше 1 кВ
(1 фазировка)</t>
    </r>
    <r>
      <rPr>
        <i/>
        <sz val="7"/>
        <rFont val="Arial"/>
        <family val="2"/>
        <charset val="204"/>
      </rPr>
      <t xml:space="preserve">
ИНДЕКС К ПОЗИЦИИ:
ТЕРп01-11-024-02 3 квартал 2021 г. ОЗП=25,29
НР (6405,48 руб.): 78% от ФОТ
СП (2956,38 руб.): 36% от ФОТ</t>
    </r>
  </si>
  <si>
    <t>1026,52
1026,52</t>
  </si>
  <si>
    <t xml:space="preserve">1,62
</t>
  </si>
  <si>
    <t xml:space="preserve">12,96
</t>
  </si>
  <si>
    <t>Итого по разделу 5 Пусконаладочные работы</t>
  </si>
  <si>
    <t>Раздел 6. Транспортные перевозки</t>
  </si>
  <si>
    <t>29</t>
  </si>
  <si>
    <r>
      <t>ТССЦпг-01-01-01-045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</si>
  <si>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прочих материалов, деталей (с использованием погрузчика)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</si>
  <si>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30</t>
  </si>
  <si>
    <t>ТССЦпг-03-02-01-008</t>
  </si>
  <si>
    <r>
      <t>Перевозка строительных грузов, бортовым автомобилем грузоподъемностью 5 т, на расстояние до 8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</si>
  <si>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31</t>
  </si>
  <si>
    <r>
      <t>ТССЦпг-01-01-01-043</t>
    </r>
    <r>
      <rPr>
        <i/>
        <sz val="7"/>
        <rFont val="Arial"/>
        <family val="2"/>
        <charset val="204"/>
      </rPr>
      <t xml:space="preserve">
Приказ Минстроя России от 28.02.2017 №503/пр</t>
    </r>
  </si>
  <si>
    <r>
      <t>Погрузочные работы при автомобильных перевозках: мусора строительного с погрузкой экскаваторами емкостью ковша до 0,5 м3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</si>
  <si>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32</t>
  </si>
  <si>
    <t>ТССЦпг-03-21-01-009</t>
  </si>
  <si>
    <r>
      <t>Перевозка грузов автомобилями-самосвалами грузоподъемностью 10 т, работающих вне карьера, на расстояние: до 9 км: I класс груза
(1 т груза)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</si>
  <si>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по разделу 6 Транспортные перевозки</t>
  </si>
  <si>
    <t>ИТОГИ ПО СМЕТЕ:</t>
  </si>
  <si>
    <t>Итого прямые затраты по смете в текущих ценах</t>
  </si>
  <si>
    <t>556189,63
260206,26</t>
  </si>
  <si>
    <t>1943,39
398,08</t>
  </si>
  <si>
    <t>Итоги по смете:</t>
  </si>
  <si>
    <t xml:space="preserve">  Итого Строительные работы</t>
  </si>
  <si>
    <t>1228,93
392,47</t>
  </si>
  <si>
    <t xml:space="preserve">  Итого Монтажные работы</t>
  </si>
  <si>
    <t>682,06
5,61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</si>
  <si>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</si>
  <si>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</si>
  <si>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</si>
  <si>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</si>
  <si>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</si>
  <si>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</si>
  <si>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</si>
  <si>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</si>
  <si>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</si>
  <si>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Временные здания и сооружения (2,5%*0,8) ГСН-81-05-01-2001 п.2.7 2% от 8447467,36</t>
  </si>
  <si>
    <t xml:space="preserve">  Итого с прочими затратами (41 177,11)</t>
  </si>
  <si>
    <t xml:space="preserve">  Резерв средств на непредвиденные работы и затраты 2% от 8657593,82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</si>
  <si>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</si>
  <si>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</si>
  <si>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</si>
  <si>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___________________________Борисенко М.И.</t>
  </si>
  <si>
    <t>Проверил: ___________________________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</si>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</sst>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7"/>
      <name val="Arial"/>
      <family val="2"/>
      <charset val="204"/>
    </font>
    <font>
      <b/>
      <sz val="8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5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18"/>
  <sheetViews>
    <sheetView showGridLines="0" tabSelected="1" topLeftCell="A94" zoomScaleSheetLayoutView="75" workbookViewId="0">
      <selection activeCell="H99" sqref="H99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18</v>
      </c>
      <c r="J4" s="8" t="s">
        <v>19</v>
      </c>
      <c r="N4" s="7"/>
      <c r="O4" s="7"/>
      <c r="P4" s="7"/>
      <c r="Q4" s="7"/>
    </row>
    <row r="5" spans="1:17" outlineLevel="1">
      <c r="A5" s="9" t="s">
        <v>21</v>
      </c>
      <c r="J5" s="9" t="s">
        <v>22</v>
      </c>
      <c r="N5" s="7"/>
      <c r="O5" s="7"/>
      <c r="P5" s="7"/>
      <c r="Q5" s="7"/>
    </row>
    <row r="6" spans="1:17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 ht="27.9" customHeight="1">
      <c r="A12" s="27" t="s">
        <v>2</v>
      </c>
      <c r="B12" s="53" t="s">
        <v>25</v>
      </c>
      <c r="C12" s="52"/>
      <c r="D12" s="52"/>
      <c r="E12" s="52"/>
      <c r="F12" s="52"/>
      <c r="G12" s="52"/>
      <c r="H12" s="52"/>
      <c r="I12" s="52"/>
      <c r="J12" s="52"/>
      <c r="K12" s="52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4" t="s">
        <v>26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7"/>
      <c r="O15" s="7"/>
      <c r="P15" s="7"/>
      <c r="Q15" s="7"/>
    </row>
    <row r="16" spans="1:17">
      <c r="A16" s="17"/>
      <c r="B16" s="31" t="s">
        <v>34</v>
      </c>
      <c r="C16" s="32"/>
      <c r="D16" s="56">
        <f>H112/1000</f>
        <v>10596.894839999999</v>
      </c>
      <c r="E16" s="57"/>
      <c r="F16" s="31" t="s">
        <v>27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60" t="s">
        <v>40</v>
      </c>
      <c r="E17" s="59"/>
      <c r="F17" s="31" t="s">
        <v>27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60" t="s">
        <v>38</v>
      </c>
      <c r="E18" s="59"/>
      <c r="F18" s="31" t="s">
        <v>27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60" t="s">
        <v>36</v>
      </c>
      <c r="E19" s="59"/>
      <c r="F19" s="31" t="s">
        <v>27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30</v>
      </c>
      <c r="C20" s="32"/>
      <c r="D20" s="58" t="s">
        <v>28</v>
      </c>
      <c r="E20" s="59"/>
      <c r="F20" s="20" t="s">
        <v>27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31</v>
      </c>
      <c r="C21" s="32"/>
      <c r="D21" s="58" t="s">
        <v>32</v>
      </c>
      <c r="E21" s="59"/>
      <c r="F21" s="20" t="s">
        <v>33</v>
      </c>
      <c r="G21" s="20"/>
      <c r="I21" s="20"/>
      <c r="J21" s="26"/>
      <c r="N21" s="7"/>
      <c r="O21" s="7"/>
      <c r="P21" s="7"/>
      <c r="Q21" s="7"/>
    </row>
    <row r="22" spans="1:17">
      <c r="A22" s="17"/>
      <c r="B22" s="37" t="s">
        <v>29</v>
      </c>
      <c r="C22" s="32"/>
      <c r="D22" s="26"/>
      <c r="E22" s="26"/>
      <c r="F22" s="26"/>
      <c r="G22" s="26"/>
      <c r="H22" s="26"/>
      <c r="I22" s="26"/>
      <c r="J22" s="26"/>
      <c r="N22" s="7"/>
      <c r="O22" s="7"/>
      <c r="P22" s="7"/>
      <c r="Q22" s="7"/>
    </row>
    <row r="23" spans="1:17">
      <c r="A23" s="17"/>
      <c r="B23" s="33"/>
      <c r="C23" s="24"/>
      <c r="D23" s="17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E24" s="6"/>
      <c r="N24" s="7"/>
      <c r="O24" s="7"/>
      <c r="P24" s="7"/>
      <c r="Q24" s="7"/>
    </row>
    <row r="25" spans="1:17" s="21" customFormat="1" ht="22.5" customHeight="1">
      <c r="A25" s="63" t="s">
        <v>4</v>
      </c>
      <c r="B25" s="64" t="s">
        <v>8</v>
      </c>
      <c r="C25" s="63" t="s">
        <v>9</v>
      </c>
      <c r="D25" s="63" t="s">
        <v>10</v>
      </c>
      <c r="E25" s="63" t="s">
        <v>15</v>
      </c>
      <c r="F25" s="65"/>
      <c r="G25" s="65"/>
      <c r="H25" s="63" t="s">
        <v>16</v>
      </c>
      <c r="I25" s="63"/>
      <c r="J25" s="63"/>
      <c r="K25" s="63"/>
      <c r="L25" s="63" t="s">
        <v>23</v>
      </c>
      <c r="M25" s="63"/>
    </row>
    <row r="26" spans="1:17" s="21" customFormat="1" ht="24" customHeight="1">
      <c r="A26" s="63"/>
      <c r="B26" s="64"/>
      <c r="C26" s="63"/>
      <c r="D26" s="63"/>
      <c r="E26" s="35" t="s">
        <v>11</v>
      </c>
      <c r="F26" s="35" t="s">
        <v>17</v>
      </c>
      <c r="G26" s="63" t="s">
        <v>20</v>
      </c>
      <c r="H26" s="63" t="s">
        <v>5</v>
      </c>
      <c r="I26" s="63" t="s">
        <v>13</v>
      </c>
      <c r="J26" s="35" t="s">
        <v>17</v>
      </c>
      <c r="K26" s="63" t="s">
        <v>20</v>
      </c>
      <c r="L26" s="63"/>
      <c r="M26" s="63"/>
    </row>
    <row r="27" spans="1:17" s="21" customFormat="1" ht="38.25" customHeight="1">
      <c r="A27" s="63"/>
      <c r="B27" s="64"/>
      <c r="C27" s="63"/>
      <c r="D27" s="63"/>
      <c r="E27" s="35" t="s">
        <v>13</v>
      </c>
      <c r="F27" s="35" t="s">
        <v>12</v>
      </c>
      <c r="G27" s="63"/>
      <c r="H27" s="63"/>
      <c r="I27" s="63"/>
      <c r="J27" s="35" t="s">
        <v>12</v>
      </c>
      <c r="K27" s="63"/>
      <c r="L27" s="35" t="s">
        <v>14</v>
      </c>
      <c r="M27" s="35" t="s">
        <v>11</v>
      </c>
    </row>
    <row r="28" spans="1:17">
      <c r="A28" s="22">
        <v>1</v>
      </c>
      <c r="B28" s="23">
        <v>2</v>
      </c>
      <c r="C28" s="35">
        <v>3</v>
      </c>
      <c r="D28" s="35">
        <v>4</v>
      </c>
      <c r="E28" s="3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7"/>
      <c r="O28" s="7"/>
      <c r="P28" s="7"/>
      <c r="Q28" s="7"/>
    </row>
    <row r="29" spans="1:17" ht="19.2" customHeight="1">
      <c r="A29" s="61" t="s">
        <v>41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</row>
    <row r="30" spans="1:17" ht="141.6">
      <c r="A30" s="38" t="s">
        <v>42</v>
      </c>
      <c r="B30" s="39" t="s">
        <v>43</v>
      </c>
      <c r="C30" s="40" t="s">
        <v>44</v>
      </c>
      <c r="D30" s="41">
        <v>0.15</v>
      </c>
      <c r="E30" s="42" t="s">
        <v>45</v>
      </c>
      <c r="F30" s="42" t="s">
        <v>46</v>
      </c>
      <c r="G30" s="43"/>
      <c r="H30" s="43">
        <v>25755.85</v>
      </c>
      <c r="I30" s="43">
        <v>17261.939999999999</v>
      </c>
      <c r="J30" s="42" t="s">
        <v>47</v>
      </c>
      <c r="K30" s="43"/>
      <c r="L30" s="42" t="s">
        <v>48</v>
      </c>
      <c r="M30" s="42" t="s">
        <v>49</v>
      </c>
    </row>
    <row r="31" spans="1:17" ht="120.6">
      <c r="A31" s="38" t="s">
        <v>50</v>
      </c>
      <c r="B31" s="39" t="s">
        <v>51</v>
      </c>
      <c r="C31" s="40" t="s">
        <v>52</v>
      </c>
      <c r="D31" s="41">
        <v>3</v>
      </c>
      <c r="E31" s="42" t="s">
        <v>53</v>
      </c>
      <c r="F31" s="43"/>
      <c r="G31" s="43"/>
      <c r="H31" s="43">
        <v>96434.49</v>
      </c>
      <c r="I31" s="43">
        <v>96434.49</v>
      </c>
      <c r="J31" s="43"/>
      <c r="K31" s="43"/>
      <c r="L31" s="42" t="s">
        <v>54</v>
      </c>
      <c r="M31" s="42" t="s">
        <v>55</v>
      </c>
    </row>
    <row r="32" spans="1:17" ht="162.6">
      <c r="A32" s="38" t="s">
        <v>56</v>
      </c>
      <c r="B32" s="39" t="s">
        <v>57</v>
      </c>
      <c r="C32" s="40" t="s">
        <v>58</v>
      </c>
      <c r="D32" s="41">
        <v>-3</v>
      </c>
      <c r="E32" s="42" t="s">
        <v>59</v>
      </c>
      <c r="F32" s="43"/>
      <c r="G32" s="43"/>
      <c r="H32" s="43">
        <v>-56082.87</v>
      </c>
      <c r="I32" s="43">
        <v>-56082.87</v>
      </c>
      <c r="J32" s="43"/>
      <c r="K32" s="43"/>
      <c r="L32" s="42" t="s">
        <v>60</v>
      </c>
      <c r="M32" s="42" t="s">
        <v>61</v>
      </c>
    </row>
    <row r="33" spans="1:13" ht="175.8">
      <c r="A33" s="38" t="s">
        <v>62</v>
      </c>
      <c r="B33" s="39" t="s">
        <v>63</v>
      </c>
      <c r="C33" s="40" t="s">
        <v>64</v>
      </c>
      <c r="D33" s="41">
        <v>0.3</v>
      </c>
      <c r="E33" s="42" t="s">
        <v>65</v>
      </c>
      <c r="F33" s="42" t="s">
        <v>66</v>
      </c>
      <c r="G33" s="42">
        <v>266806.52</v>
      </c>
      <c r="H33" s="43">
        <v>105577.16</v>
      </c>
      <c r="I33" s="43">
        <v>5153.1899999999996</v>
      </c>
      <c r="J33" s="42" t="s">
        <v>67</v>
      </c>
      <c r="K33" s="43">
        <v>80041.960000000006</v>
      </c>
      <c r="L33" s="42" t="s">
        <v>68</v>
      </c>
      <c r="M33" s="42" t="s">
        <v>69</v>
      </c>
    </row>
    <row r="34" spans="1:13" ht="164.4">
      <c r="A34" s="38" t="s">
        <v>70</v>
      </c>
      <c r="B34" s="39" t="s">
        <v>71</v>
      </c>
      <c r="C34" s="40" t="s">
        <v>72</v>
      </c>
      <c r="D34" s="41">
        <v>0.3</v>
      </c>
      <c r="E34" s="42" t="s">
        <v>73</v>
      </c>
      <c r="F34" s="42" t="s">
        <v>74</v>
      </c>
      <c r="G34" s="42">
        <v>635334.38</v>
      </c>
      <c r="H34" s="43">
        <v>207198.86</v>
      </c>
      <c r="I34" s="43">
        <v>6292.42</v>
      </c>
      <c r="J34" s="42" t="s">
        <v>75</v>
      </c>
      <c r="K34" s="43">
        <v>190600.32000000001</v>
      </c>
      <c r="L34" s="42" t="s">
        <v>76</v>
      </c>
      <c r="M34" s="42" t="s">
        <v>77</v>
      </c>
    </row>
    <row r="35" spans="1:13" ht="160.80000000000001">
      <c r="A35" s="38" t="s">
        <v>78</v>
      </c>
      <c r="B35" s="39" t="s">
        <v>79</v>
      </c>
      <c r="C35" s="40" t="s">
        <v>80</v>
      </c>
      <c r="D35" s="41">
        <v>0.3</v>
      </c>
      <c r="E35" s="42" t="s">
        <v>81</v>
      </c>
      <c r="F35" s="42">
        <v>58.86</v>
      </c>
      <c r="G35" s="42">
        <v>158495.21</v>
      </c>
      <c r="H35" s="43">
        <v>47595.71</v>
      </c>
      <c r="I35" s="43">
        <v>29.49</v>
      </c>
      <c r="J35" s="43">
        <v>17.66</v>
      </c>
      <c r="K35" s="43">
        <v>47548.56</v>
      </c>
      <c r="L35" s="42" t="s">
        <v>82</v>
      </c>
      <c r="M35" s="42" t="s">
        <v>83</v>
      </c>
    </row>
    <row r="36" spans="1:13" ht="20.399999999999999">
      <c r="A36" s="66" t="s">
        <v>84</v>
      </c>
      <c r="B36" s="62"/>
      <c r="C36" s="62"/>
      <c r="D36" s="62"/>
      <c r="E36" s="62"/>
      <c r="F36" s="62"/>
      <c r="G36" s="62"/>
      <c r="H36" s="42">
        <v>426479.2</v>
      </c>
      <c r="I36" s="42">
        <v>69088.66</v>
      </c>
      <c r="J36" s="42" t="s">
        <v>85</v>
      </c>
      <c r="K36" s="42">
        <v>318190.84000000003</v>
      </c>
      <c r="L36" s="43"/>
      <c r="M36" s="42" t="s">
        <v>86</v>
      </c>
    </row>
    <row r="37" spans="1:13">
      <c r="A37" s="66" t="s">
        <v>87</v>
      </c>
      <c r="B37" s="62"/>
      <c r="C37" s="62"/>
      <c r="D37" s="62"/>
      <c r="E37" s="62"/>
      <c r="F37" s="62"/>
      <c r="G37" s="62"/>
      <c r="H37" s="42">
        <v>99347</v>
      </c>
      <c r="I37" s="43"/>
      <c r="J37" s="43"/>
      <c r="K37" s="43"/>
      <c r="L37" s="43"/>
      <c r="M37" s="43"/>
    </row>
    <row r="38" spans="1:13">
      <c r="A38" s="66" t="s">
        <v>88</v>
      </c>
      <c r="B38" s="62"/>
      <c r="C38" s="62"/>
      <c r="D38" s="62"/>
      <c r="E38" s="62"/>
      <c r="F38" s="62"/>
      <c r="G38" s="62"/>
      <c r="H38" s="42">
        <v>64384.19</v>
      </c>
      <c r="I38" s="43"/>
      <c r="J38" s="43"/>
      <c r="K38" s="43"/>
      <c r="L38" s="43"/>
      <c r="M38" s="43"/>
    </row>
    <row r="39" spans="1:13" ht="26.1" customHeight="1">
      <c r="A39" s="67" t="s">
        <v>89</v>
      </c>
      <c r="B39" s="62"/>
      <c r="C39" s="62"/>
      <c r="D39" s="62"/>
      <c r="E39" s="62"/>
      <c r="F39" s="62"/>
      <c r="G39" s="62"/>
      <c r="H39" s="44">
        <v>590210.39</v>
      </c>
      <c r="I39" s="43"/>
      <c r="J39" s="43"/>
      <c r="K39" s="43"/>
      <c r="L39" s="43"/>
      <c r="M39" s="44" t="s">
        <v>86</v>
      </c>
    </row>
    <row r="40" spans="1:13" ht="19.2" customHeight="1">
      <c r="A40" s="61" t="s">
        <v>90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</row>
    <row r="41" spans="1:13" ht="141.6">
      <c r="A41" s="38" t="s">
        <v>91</v>
      </c>
      <c r="B41" s="39" t="s">
        <v>92</v>
      </c>
      <c r="C41" s="40" t="s">
        <v>93</v>
      </c>
      <c r="D41" s="41">
        <v>0.24</v>
      </c>
      <c r="E41" s="42">
        <v>98365.88</v>
      </c>
      <c r="F41" s="42" t="s">
        <v>94</v>
      </c>
      <c r="G41" s="43"/>
      <c r="H41" s="43">
        <v>23607.81</v>
      </c>
      <c r="I41" s="43"/>
      <c r="J41" s="42" t="s">
        <v>95</v>
      </c>
      <c r="K41" s="43"/>
      <c r="L41" s="42" t="s">
        <v>96</v>
      </c>
      <c r="M41" s="42" t="s">
        <v>97</v>
      </c>
    </row>
    <row r="42" spans="1:13" ht="132">
      <c r="A42" s="38" t="s">
        <v>98</v>
      </c>
      <c r="B42" s="39" t="s">
        <v>99</v>
      </c>
      <c r="C42" s="40" t="s">
        <v>100</v>
      </c>
      <c r="D42" s="41">
        <v>9.6000000000000002E-2</v>
      </c>
      <c r="E42" s="42" t="s">
        <v>101</v>
      </c>
      <c r="F42" s="43"/>
      <c r="G42" s="43"/>
      <c r="H42" s="43">
        <v>10573.25</v>
      </c>
      <c r="I42" s="43">
        <v>10573.25</v>
      </c>
      <c r="J42" s="43"/>
      <c r="K42" s="43"/>
      <c r="L42" s="42" t="s">
        <v>102</v>
      </c>
      <c r="M42" s="42" t="s">
        <v>103</v>
      </c>
    </row>
    <row r="43" spans="1:13" ht="153">
      <c r="A43" s="38" t="s">
        <v>104</v>
      </c>
      <c r="B43" s="39" t="s">
        <v>105</v>
      </c>
      <c r="C43" s="40" t="s">
        <v>106</v>
      </c>
      <c r="D43" s="41">
        <v>0.33600000000000002</v>
      </c>
      <c r="E43" s="42">
        <v>11740.04</v>
      </c>
      <c r="F43" s="42" t="s">
        <v>107</v>
      </c>
      <c r="G43" s="43"/>
      <c r="H43" s="43">
        <v>3944.65</v>
      </c>
      <c r="I43" s="43"/>
      <c r="J43" s="42" t="s">
        <v>108</v>
      </c>
      <c r="K43" s="43"/>
      <c r="L43" s="42" t="s">
        <v>109</v>
      </c>
      <c r="M43" s="42" t="s">
        <v>110</v>
      </c>
    </row>
    <row r="44" spans="1:13" ht="130.19999999999999">
      <c r="A44" s="38" t="s">
        <v>111</v>
      </c>
      <c r="B44" s="39" t="s">
        <v>112</v>
      </c>
      <c r="C44" s="40" t="s">
        <v>113</v>
      </c>
      <c r="D44" s="41">
        <v>3.36</v>
      </c>
      <c r="E44" s="42" t="s">
        <v>114</v>
      </c>
      <c r="F44" s="42" t="s">
        <v>115</v>
      </c>
      <c r="G44" s="43"/>
      <c r="H44" s="43">
        <v>40292.519999999997</v>
      </c>
      <c r="I44" s="43">
        <v>24398.880000000001</v>
      </c>
      <c r="J44" s="42" t="s">
        <v>116</v>
      </c>
      <c r="K44" s="43"/>
      <c r="L44" s="42" t="s">
        <v>117</v>
      </c>
      <c r="M44" s="42" t="s">
        <v>118</v>
      </c>
    </row>
    <row r="45" spans="1:13" ht="132">
      <c r="A45" s="38" t="s">
        <v>119</v>
      </c>
      <c r="B45" s="39" t="s">
        <v>120</v>
      </c>
      <c r="C45" s="40" t="s">
        <v>121</v>
      </c>
      <c r="D45" s="41">
        <v>60</v>
      </c>
      <c r="E45" s="42" t="s">
        <v>122</v>
      </c>
      <c r="F45" s="43"/>
      <c r="G45" s="43"/>
      <c r="H45" s="43">
        <v>114211.2</v>
      </c>
      <c r="I45" s="43">
        <v>114211.2</v>
      </c>
      <c r="J45" s="43"/>
      <c r="K45" s="43"/>
      <c r="L45" s="42" t="s">
        <v>123</v>
      </c>
      <c r="M45" s="42" t="s">
        <v>124</v>
      </c>
    </row>
    <row r="46" spans="1:13" ht="20.399999999999999">
      <c r="A46" s="66" t="s">
        <v>84</v>
      </c>
      <c r="B46" s="62"/>
      <c r="C46" s="62"/>
      <c r="D46" s="62"/>
      <c r="E46" s="62"/>
      <c r="F46" s="62"/>
      <c r="G46" s="62"/>
      <c r="H46" s="42">
        <v>192629.43</v>
      </c>
      <c r="I46" s="42">
        <v>149183.32999999999</v>
      </c>
      <c r="J46" s="42" t="s">
        <v>125</v>
      </c>
      <c r="K46" s="43"/>
      <c r="L46" s="43"/>
      <c r="M46" s="42" t="s">
        <v>126</v>
      </c>
    </row>
    <row r="47" spans="1:13">
      <c r="A47" s="66" t="s">
        <v>87</v>
      </c>
      <c r="B47" s="62"/>
      <c r="C47" s="62"/>
      <c r="D47" s="62"/>
      <c r="E47" s="62"/>
      <c r="F47" s="62"/>
      <c r="G47" s="62"/>
      <c r="H47" s="42">
        <v>160173.25</v>
      </c>
      <c r="I47" s="43"/>
      <c r="J47" s="43"/>
      <c r="K47" s="43"/>
      <c r="L47" s="43"/>
      <c r="M47" s="43"/>
    </row>
    <row r="48" spans="1:13">
      <c r="A48" s="66" t="s">
        <v>88</v>
      </c>
      <c r="B48" s="62"/>
      <c r="C48" s="62"/>
      <c r="D48" s="62"/>
      <c r="E48" s="62"/>
      <c r="F48" s="62"/>
      <c r="G48" s="62"/>
      <c r="H48" s="42">
        <v>75406.880000000005</v>
      </c>
      <c r="I48" s="43"/>
      <c r="J48" s="43"/>
      <c r="K48" s="43"/>
      <c r="L48" s="43"/>
      <c r="M48" s="43"/>
    </row>
    <row r="49" spans="1:13" ht="20.399999999999999">
      <c r="A49" s="67" t="s">
        <v>127</v>
      </c>
      <c r="B49" s="62"/>
      <c r="C49" s="62"/>
      <c r="D49" s="62"/>
      <c r="E49" s="62"/>
      <c r="F49" s="62"/>
      <c r="G49" s="62"/>
      <c r="H49" s="44">
        <v>428209.56</v>
      </c>
      <c r="I49" s="43"/>
      <c r="J49" s="43"/>
      <c r="K49" s="43"/>
      <c r="L49" s="43"/>
      <c r="M49" s="44" t="s">
        <v>126</v>
      </c>
    </row>
    <row r="50" spans="1:13" ht="19.2" customHeight="1">
      <c r="A50" s="61" t="s">
        <v>128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</row>
    <row r="51" spans="1:13" ht="178.2">
      <c r="A51" s="38" t="s">
        <v>129</v>
      </c>
      <c r="B51" s="39" t="s">
        <v>130</v>
      </c>
      <c r="C51" s="40" t="s">
        <v>131</v>
      </c>
      <c r="D51" s="41">
        <v>2.7</v>
      </c>
      <c r="E51" s="42" t="s">
        <v>132</v>
      </c>
      <c r="F51" s="42" t="s">
        <v>133</v>
      </c>
      <c r="G51" s="43"/>
      <c r="H51" s="43">
        <v>322543.84000000003</v>
      </c>
      <c r="I51" s="43">
        <v>138522.66</v>
      </c>
      <c r="J51" s="42" t="s">
        <v>134</v>
      </c>
      <c r="K51" s="43"/>
      <c r="L51" s="42" t="s">
        <v>135</v>
      </c>
      <c r="M51" s="42" t="s">
        <v>136</v>
      </c>
    </row>
    <row r="52" spans="1:13" ht="189.6">
      <c r="A52" s="38" t="s">
        <v>137</v>
      </c>
      <c r="B52" s="39" t="s">
        <v>138</v>
      </c>
      <c r="C52" s="40" t="s">
        <v>139</v>
      </c>
      <c r="D52" s="41">
        <v>0.25</v>
      </c>
      <c r="E52" s="42" t="s">
        <v>140</v>
      </c>
      <c r="F52" s="42" t="s">
        <v>141</v>
      </c>
      <c r="G52" s="43"/>
      <c r="H52" s="43">
        <v>77.12</v>
      </c>
      <c r="I52" s="43">
        <v>73.930000000000007</v>
      </c>
      <c r="J52" s="42" t="s">
        <v>142</v>
      </c>
      <c r="K52" s="43"/>
      <c r="L52" s="42" t="s">
        <v>143</v>
      </c>
      <c r="M52" s="42" t="s">
        <v>144</v>
      </c>
    </row>
    <row r="53" spans="1:13" ht="186.75" customHeight="1">
      <c r="A53" s="38" t="s">
        <v>145</v>
      </c>
      <c r="B53" s="39" t="s">
        <v>146</v>
      </c>
      <c r="C53" s="40" t="s">
        <v>147</v>
      </c>
      <c r="D53" s="41">
        <v>0.25</v>
      </c>
      <c r="E53" s="42" t="s">
        <v>148</v>
      </c>
      <c r="F53" s="42" t="s">
        <v>149</v>
      </c>
      <c r="G53" s="43"/>
      <c r="H53" s="43">
        <v>1045.71</v>
      </c>
      <c r="I53" s="43">
        <v>933.19</v>
      </c>
      <c r="J53" s="42" t="s">
        <v>150</v>
      </c>
      <c r="K53" s="43"/>
      <c r="L53" s="42" t="s">
        <v>151</v>
      </c>
      <c r="M53" s="42" t="s">
        <v>152</v>
      </c>
    </row>
    <row r="54" spans="1:13" ht="210.6">
      <c r="A54" s="38" t="s">
        <v>153</v>
      </c>
      <c r="B54" s="39" t="s">
        <v>154</v>
      </c>
      <c r="C54" s="40" t="s">
        <v>155</v>
      </c>
      <c r="D54" s="41">
        <v>16</v>
      </c>
      <c r="E54" s="42" t="s">
        <v>156</v>
      </c>
      <c r="F54" s="42" t="s">
        <v>157</v>
      </c>
      <c r="G54" s="43"/>
      <c r="H54" s="43">
        <v>121742.72</v>
      </c>
      <c r="I54" s="43">
        <v>108651.36</v>
      </c>
      <c r="J54" s="42" t="s">
        <v>158</v>
      </c>
      <c r="K54" s="43"/>
      <c r="L54" s="42" t="s">
        <v>159</v>
      </c>
      <c r="M54" s="42" t="s">
        <v>160</v>
      </c>
    </row>
    <row r="55" spans="1:13" ht="20.399999999999999">
      <c r="A55" s="66" t="s">
        <v>84</v>
      </c>
      <c r="B55" s="62"/>
      <c r="C55" s="62"/>
      <c r="D55" s="62"/>
      <c r="E55" s="62"/>
      <c r="F55" s="62"/>
      <c r="G55" s="62"/>
      <c r="H55" s="42">
        <v>445409.39</v>
      </c>
      <c r="I55" s="42">
        <v>248181.14</v>
      </c>
      <c r="J55" s="42" t="s">
        <v>161</v>
      </c>
      <c r="K55" s="43"/>
      <c r="L55" s="43"/>
      <c r="M55" s="42" t="s">
        <v>162</v>
      </c>
    </row>
    <row r="56" spans="1:13">
      <c r="A56" s="66" t="s">
        <v>87</v>
      </c>
      <c r="B56" s="62"/>
      <c r="C56" s="62"/>
      <c r="D56" s="62"/>
      <c r="E56" s="62"/>
      <c r="F56" s="62"/>
      <c r="G56" s="62"/>
      <c r="H56" s="42">
        <v>386130.57</v>
      </c>
      <c r="I56" s="43"/>
      <c r="J56" s="43"/>
      <c r="K56" s="43"/>
      <c r="L56" s="43"/>
      <c r="M56" s="43"/>
    </row>
    <row r="57" spans="1:13">
      <c r="A57" s="66" t="s">
        <v>88</v>
      </c>
      <c r="B57" s="62"/>
      <c r="C57" s="62"/>
      <c r="D57" s="62"/>
      <c r="E57" s="62"/>
      <c r="F57" s="62"/>
      <c r="G57" s="62"/>
      <c r="H57" s="42">
        <v>228369.89</v>
      </c>
      <c r="I57" s="43"/>
      <c r="J57" s="43"/>
      <c r="K57" s="43"/>
      <c r="L57" s="43"/>
      <c r="M57" s="43"/>
    </row>
    <row r="58" spans="1:13" ht="20.399999999999999">
      <c r="A58" s="67" t="s">
        <v>163</v>
      </c>
      <c r="B58" s="62"/>
      <c r="C58" s="62"/>
      <c r="D58" s="62"/>
      <c r="E58" s="62"/>
      <c r="F58" s="62"/>
      <c r="G58" s="62"/>
      <c r="H58" s="44">
        <v>1059909.8500000001</v>
      </c>
      <c r="I58" s="43"/>
      <c r="J58" s="43"/>
      <c r="K58" s="43"/>
      <c r="L58" s="43"/>
      <c r="M58" s="44" t="s">
        <v>162</v>
      </c>
    </row>
    <row r="59" spans="1:13" ht="19.2" customHeight="1">
      <c r="A59" s="61" t="s">
        <v>164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</row>
    <row r="60" spans="1:13" ht="130.19999999999999">
      <c r="A60" s="38" t="s">
        <v>165</v>
      </c>
      <c r="B60" s="39" t="s">
        <v>130</v>
      </c>
      <c r="C60" s="40" t="s">
        <v>166</v>
      </c>
      <c r="D60" s="41">
        <v>2.7</v>
      </c>
      <c r="E60" s="42" t="s">
        <v>167</v>
      </c>
      <c r="F60" s="42" t="s">
        <v>168</v>
      </c>
      <c r="G60" s="42">
        <v>2625.3</v>
      </c>
      <c r="H60" s="43">
        <v>410268.11</v>
      </c>
      <c r="I60" s="43">
        <v>173153.32</v>
      </c>
      <c r="J60" s="42" t="s">
        <v>169</v>
      </c>
      <c r="K60" s="43">
        <v>7088.32</v>
      </c>
      <c r="L60" s="42" t="s">
        <v>170</v>
      </c>
      <c r="M60" s="42" t="s">
        <v>171</v>
      </c>
    </row>
    <row r="61" spans="1:13" ht="24">
      <c r="A61" s="45" t="s">
        <v>172</v>
      </c>
      <c r="B61" s="39" t="s">
        <v>173</v>
      </c>
      <c r="C61" s="46" t="s">
        <v>174</v>
      </c>
      <c r="D61" s="47">
        <v>3</v>
      </c>
      <c r="E61" s="44">
        <v>3650</v>
      </c>
      <c r="F61" s="43"/>
      <c r="G61" s="44">
        <v>3650</v>
      </c>
      <c r="H61" s="48">
        <v>10950</v>
      </c>
      <c r="I61" s="43"/>
      <c r="J61" s="43"/>
      <c r="K61" s="48">
        <v>10950</v>
      </c>
      <c r="L61" s="44" t="s">
        <v>175</v>
      </c>
      <c r="M61" s="44" t="s">
        <v>175</v>
      </c>
    </row>
    <row r="62" spans="1:13" ht="130.19999999999999">
      <c r="A62" s="38" t="s">
        <v>176</v>
      </c>
      <c r="B62" s="39" t="s">
        <v>138</v>
      </c>
      <c r="C62" s="40" t="s">
        <v>177</v>
      </c>
      <c r="D62" s="41">
        <v>0.25</v>
      </c>
      <c r="E62" s="42" t="s">
        <v>178</v>
      </c>
      <c r="F62" s="42" t="s">
        <v>179</v>
      </c>
      <c r="G62" s="42">
        <v>33.28</v>
      </c>
      <c r="H62" s="43">
        <v>265.37</v>
      </c>
      <c r="I62" s="43">
        <v>246.41</v>
      </c>
      <c r="J62" s="42" t="s">
        <v>180</v>
      </c>
      <c r="K62" s="43">
        <v>8.32</v>
      </c>
      <c r="L62" s="42" t="s">
        <v>181</v>
      </c>
      <c r="M62" s="42" t="s">
        <v>182</v>
      </c>
    </row>
    <row r="63" spans="1:13" ht="24">
      <c r="A63" s="45" t="s">
        <v>183</v>
      </c>
      <c r="B63" s="39" t="s">
        <v>173</v>
      </c>
      <c r="C63" s="46" t="s">
        <v>184</v>
      </c>
      <c r="D63" s="47">
        <v>25</v>
      </c>
      <c r="E63" s="44">
        <v>202.5</v>
      </c>
      <c r="F63" s="43"/>
      <c r="G63" s="44">
        <v>202.5</v>
      </c>
      <c r="H63" s="48">
        <v>5062.5</v>
      </c>
      <c r="I63" s="43"/>
      <c r="J63" s="43"/>
      <c r="K63" s="48">
        <v>5062.5</v>
      </c>
      <c r="L63" s="44" t="s">
        <v>175</v>
      </c>
      <c r="M63" s="44" t="s">
        <v>175</v>
      </c>
    </row>
    <row r="64" spans="1:13" ht="130.19999999999999">
      <c r="A64" s="38" t="s">
        <v>185</v>
      </c>
      <c r="B64" s="39" t="s">
        <v>146</v>
      </c>
      <c r="C64" s="40" t="s">
        <v>186</v>
      </c>
      <c r="D64" s="41">
        <v>0.25</v>
      </c>
      <c r="E64" s="42" t="s">
        <v>187</v>
      </c>
      <c r="F64" s="42" t="s">
        <v>188</v>
      </c>
      <c r="G64" s="42">
        <v>614.52</v>
      </c>
      <c r="H64" s="43">
        <v>3639.32</v>
      </c>
      <c r="I64" s="43">
        <v>3110.63</v>
      </c>
      <c r="J64" s="42" t="s">
        <v>189</v>
      </c>
      <c r="K64" s="43">
        <v>153.62</v>
      </c>
      <c r="L64" s="42" t="s">
        <v>190</v>
      </c>
      <c r="M64" s="42" t="s">
        <v>191</v>
      </c>
    </row>
    <row r="65" spans="1:13" ht="24">
      <c r="A65" s="45" t="s">
        <v>192</v>
      </c>
      <c r="B65" s="39" t="s">
        <v>173</v>
      </c>
      <c r="C65" s="46" t="s">
        <v>193</v>
      </c>
      <c r="D65" s="47">
        <v>25</v>
      </c>
      <c r="E65" s="44">
        <v>298.81</v>
      </c>
      <c r="F65" s="43"/>
      <c r="G65" s="44">
        <v>298.81</v>
      </c>
      <c r="H65" s="48">
        <v>7470.25</v>
      </c>
      <c r="I65" s="43"/>
      <c r="J65" s="43"/>
      <c r="K65" s="48">
        <v>7470.25</v>
      </c>
      <c r="L65" s="44" t="s">
        <v>175</v>
      </c>
      <c r="M65" s="44" t="s">
        <v>175</v>
      </c>
    </row>
    <row r="66" spans="1:13" ht="153">
      <c r="A66" s="38" t="s">
        <v>194</v>
      </c>
      <c r="B66" s="39" t="s">
        <v>195</v>
      </c>
      <c r="C66" s="40" t="s">
        <v>196</v>
      </c>
      <c r="D66" s="41">
        <v>16</v>
      </c>
      <c r="E66" s="42" t="s">
        <v>197</v>
      </c>
      <c r="F66" s="42" t="s">
        <v>198</v>
      </c>
      <c r="G66" s="42">
        <v>356.04</v>
      </c>
      <c r="H66" s="43">
        <v>206961.44</v>
      </c>
      <c r="I66" s="43">
        <v>177348.8</v>
      </c>
      <c r="J66" s="42" t="s">
        <v>199</v>
      </c>
      <c r="K66" s="43">
        <v>5696.64</v>
      </c>
      <c r="L66" s="42" t="s">
        <v>200</v>
      </c>
      <c r="M66" s="42" t="s">
        <v>201</v>
      </c>
    </row>
    <row r="67" spans="1:13" ht="24">
      <c r="A67" s="45" t="s">
        <v>202</v>
      </c>
      <c r="B67" s="39" t="s">
        <v>173</v>
      </c>
      <c r="C67" s="46" t="s">
        <v>203</v>
      </c>
      <c r="D67" s="49" t="s">
        <v>204</v>
      </c>
      <c r="E67" s="44">
        <v>2899.17</v>
      </c>
      <c r="F67" s="43"/>
      <c r="G67" s="44">
        <v>2899.17</v>
      </c>
      <c r="H67" s="48">
        <v>4731445.4400000004</v>
      </c>
      <c r="I67" s="43"/>
      <c r="J67" s="43"/>
      <c r="K67" s="48">
        <v>4731445.4400000004</v>
      </c>
      <c r="L67" s="44" t="s">
        <v>175</v>
      </c>
      <c r="M67" s="44" t="s">
        <v>175</v>
      </c>
    </row>
    <row r="68" spans="1:13" ht="141.6">
      <c r="A68" s="38" t="s">
        <v>205</v>
      </c>
      <c r="B68" s="39" t="s">
        <v>206</v>
      </c>
      <c r="C68" s="40" t="s">
        <v>207</v>
      </c>
      <c r="D68" s="41">
        <v>8</v>
      </c>
      <c r="E68" s="42" t="s">
        <v>208</v>
      </c>
      <c r="F68" s="42" t="s">
        <v>179</v>
      </c>
      <c r="G68" s="42">
        <v>433.24</v>
      </c>
      <c r="H68" s="43">
        <v>38241.279999999999</v>
      </c>
      <c r="I68" s="43">
        <v>34434.879999999997</v>
      </c>
      <c r="J68" s="42" t="s">
        <v>209</v>
      </c>
      <c r="K68" s="43">
        <v>3465.92</v>
      </c>
      <c r="L68" s="42" t="s">
        <v>210</v>
      </c>
      <c r="M68" s="42" t="s">
        <v>211</v>
      </c>
    </row>
    <row r="69" spans="1:13" ht="36">
      <c r="A69" s="45" t="s">
        <v>212</v>
      </c>
      <c r="B69" s="39" t="s">
        <v>173</v>
      </c>
      <c r="C69" s="46" t="s">
        <v>213</v>
      </c>
      <c r="D69" s="47">
        <v>8</v>
      </c>
      <c r="E69" s="44">
        <v>4763.7</v>
      </c>
      <c r="F69" s="43"/>
      <c r="G69" s="44">
        <v>4763.7</v>
      </c>
      <c r="H69" s="48">
        <v>38109.599999999999</v>
      </c>
      <c r="I69" s="43"/>
      <c r="J69" s="43"/>
      <c r="K69" s="48">
        <v>38109.599999999999</v>
      </c>
      <c r="L69" s="44" t="s">
        <v>175</v>
      </c>
      <c r="M69" s="44" t="s">
        <v>175</v>
      </c>
    </row>
    <row r="70" spans="1:13" ht="36">
      <c r="A70" s="45" t="s">
        <v>214</v>
      </c>
      <c r="B70" s="39" t="s">
        <v>173</v>
      </c>
      <c r="C70" s="46" t="s">
        <v>215</v>
      </c>
      <c r="D70" s="47">
        <v>24</v>
      </c>
      <c r="E70" s="44">
        <v>250</v>
      </c>
      <c r="F70" s="43"/>
      <c r="G70" s="44">
        <v>250</v>
      </c>
      <c r="H70" s="48">
        <v>6000</v>
      </c>
      <c r="I70" s="43"/>
      <c r="J70" s="43"/>
      <c r="K70" s="48">
        <v>6000</v>
      </c>
      <c r="L70" s="44" t="s">
        <v>175</v>
      </c>
      <c r="M70" s="44" t="s">
        <v>175</v>
      </c>
    </row>
    <row r="71" spans="1:13" ht="20.399999999999999">
      <c r="A71" s="66" t="s">
        <v>84</v>
      </c>
      <c r="B71" s="62"/>
      <c r="C71" s="62"/>
      <c r="D71" s="62"/>
      <c r="E71" s="62"/>
      <c r="F71" s="62"/>
      <c r="G71" s="62"/>
      <c r="H71" s="42">
        <v>5458413.3099999996</v>
      </c>
      <c r="I71" s="42">
        <v>388294.04</v>
      </c>
      <c r="J71" s="42" t="s">
        <v>216</v>
      </c>
      <c r="K71" s="42">
        <v>4815450.6100000003</v>
      </c>
      <c r="L71" s="43"/>
      <c r="M71" s="42" t="s">
        <v>217</v>
      </c>
    </row>
    <row r="72" spans="1:13">
      <c r="A72" s="66" t="s">
        <v>87</v>
      </c>
      <c r="B72" s="62"/>
      <c r="C72" s="62"/>
      <c r="D72" s="62"/>
      <c r="E72" s="62"/>
      <c r="F72" s="62"/>
      <c r="G72" s="62"/>
      <c r="H72" s="42">
        <v>563297.72</v>
      </c>
      <c r="I72" s="43"/>
      <c r="J72" s="43"/>
      <c r="K72" s="43"/>
      <c r="L72" s="43"/>
      <c r="M72" s="43"/>
    </row>
    <row r="73" spans="1:13">
      <c r="A73" s="66" t="s">
        <v>88</v>
      </c>
      <c r="B73" s="62"/>
      <c r="C73" s="62"/>
      <c r="D73" s="62"/>
      <c r="E73" s="62"/>
      <c r="F73" s="62"/>
      <c r="G73" s="62"/>
      <c r="H73" s="42">
        <v>325779.62</v>
      </c>
      <c r="I73" s="43"/>
      <c r="J73" s="43"/>
      <c r="K73" s="43"/>
      <c r="L73" s="43"/>
      <c r="M73" s="43"/>
    </row>
    <row r="74" spans="1:13" ht="20.399999999999999">
      <c r="A74" s="67" t="s">
        <v>218</v>
      </c>
      <c r="B74" s="62"/>
      <c r="C74" s="62"/>
      <c r="D74" s="62"/>
      <c r="E74" s="62"/>
      <c r="F74" s="62"/>
      <c r="G74" s="62"/>
      <c r="H74" s="44">
        <v>6347490.6500000004</v>
      </c>
      <c r="I74" s="43"/>
      <c r="J74" s="43"/>
      <c r="K74" s="43"/>
      <c r="L74" s="43"/>
      <c r="M74" s="44" t="s">
        <v>217</v>
      </c>
    </row>
    <row r="75" spans="1:13" ht="19.2" customHeight="1">
      <c r="A75" s="61" t="s">
        <v>219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</row>
    <row r="76" spans="1:13" ht="72.599999999999994">
      <c r="A76" s="38" t="s">
        <v>220</v>
      </c>
      <c r="B76" s="39" t="s">
        <v>221</v>
      </c>
      <c r="C76" s="40" t="s">
        <v>222</v>
      </c>
      <c r="D76" s="41">
        <v>4</v>
      </c>
      <c r="E76" s="42" t="s">
        <v>223</v>
      </c>
      <c r="F76" s="43"/>
      <c r="G76" s="43"/>
      <c r="H76" s="43">
        <v>11029.48</v>
      </c>
      <c r="I76" s="43">
        <v>11029.48</v>
      </c>
      <c r="J76" s="43"/>
      <c r="K76" s="43"/>
      <c r="L76" s="42" t="s">
        <v>224</v>
      </c>
      <c r="M76" s="42" t="s">
        <v>225</v>
      </c>
    </row>
    <row r="77" spans="1:13" ht="84">
      <c r="A77" s="38" t="s">
        <v>226</v>
      </c>
      <c r="B77" s="39" t="s">
        <v>227</v>
      </c>
      <c r="C77" s="40" t="s">
        <v>228</v>
      </c>
      <c r="D77" s="41">
        <v>8</v>
      </c>
      <c r="E77" s="42" t="s">
        <v>229</v>
      </c>
      <c r="F77" s="43"/>
      <c r="G77" s="43"/>
      <c r="H77" s="43">
        <v>8212.16</v>
      </c>
      <c r="I77" s="43">
        <v>8212.16</v>
      </c>
      <c r="J77" s="43"/>
      <c r="K77" s="43"/>
      <c r="L77" s="42" t="s">
        <v>230</v>
      </c>
      <c r="M77" s="42" t="s">
        <v>231</v>
      </c>
    </row>
    <row r="78" spans="1:13">
      <c r="A78" s="66" t="s">
        <v>84</v>
      </c>
      <c r="B78" s="62"/>
      <c r="C78" s="62"/>
      <c r="D78" s="62"/>
      <c r="E78" s="62"/>
      <c r="F78" s="62"/>
      <c r="G78" s="62"/>
      <c r="H78" s="42">
        <v>19241.64</v>
      </c>
      <c r="I78" s="42">
        <v>19241.64</v>
      </c>
      <c r="J78" s="43"/>
      <c r="K78" s="43"/>
      <c r="L78" s="43"/>
      <c r="M78" s="42">
        <v>32.4</v>
      </c>
    </row>
    <row r="79" spans="1:13">
      <c r="A79" s="66" t="s">
        <v>87</v>
      </c>
      <c r="B79" s="62"/>
      <c r="C79" s="62"/>
      <c r="D79" s="62"/>
      <c r="E79" s="62"/>
      <c r="F79" s="62"/>
      <c r="G79" s="62"/>
      <c r="H79" s="42">
        <v>15008.48</v>
      </c>
      <c r="I79" s="43"/>
      <c r="J79" s="43"/>
      <c r="K79" s="43"/>
      <c r="L79" s="43"/>
      <c r="M79" s="43"/>
    </row>
    <row r="80" spans="1:13">
      <c r="A80" s="66" t="s">
        <v>88</v>
      </c>
      <c r="B80" s="62"/>
      <c r="C80" s="62"/>
      <c r="D80" s="62"/>
      <c r="E80" s="62"/>
      <c r="F80" s="62"/>
      <c r="G80" s="62"/>
      <c r="H80" s="42">
        <v>6926.99</v>
      </c>
      <c r="I80" s="43"/>
      <c r="J80" s="43"/>
      <c r="K80" s="43"/>
      <c r="L80" s="43"/>
      <c r="M80" s="43"/>
    </row>
    <row r="81" spans="1:13">
      <c r="A81" s="67" t="s">
        <v>232</v>
      </c>
      <c r="B81" s="62"/>
      <c r="C81" s="62"/>
      <c r="D81" s="62"/>
      <c r="E81" s="62"/>
      <c r="F81" s="62"/>
      <c r="G81" s="62"/>
      <c r="H81" s="44">
        <v>41177.11</v>
      </c>
      <c r="I81" s="43"/>
      <c r="J81" s="43"/>
      <c r="K81" s="43"/>
      <c r="L81" s="43"/>
      <c r="M81" s="44">
        <v>32.4</v>
      </c>
    </row>
    <row r="82" spans="1:13" ht="19.2" customHeight="1">
      <c r="A82" s="61" t="s">
        <v>233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</row>
    <row r="83" spans="1:13" ht="79.2">
      <c r="A83" s="45" t="s">
        <v>234</v>
      </c>
      <c r="B83" s="39" t="s">
        <v>235</v>
      </c>
      <c r="C83" s="46" t="s">
        <v>236</v>
      </c>
      <c r="D83" s="47">
        <v>9.0169999999999995</v>
      </c>
      <c r="E83" s="44">
        <v>507.54</v>
      </c>
      <c r="F83" s="44">
        <v>507.54</v>
      </c>
      <c r="G83" s="43"/>
      <c r="H83" s="48">
        <v>4576.49</v>
      </c>
      <c r="I83" s="43"/>
      <c r="J83" s="48">
        <v>4576.49</v>
      </c>
      <c r="K83" s="43"/>
      <c r="L83" s="44" t="s">
        <v>175</v>
      </c>
      <c r="M83" s="44" t="s">
        <v>175</v>
      </c>
    </row>
    <row r="84" spans="1:13" ht="79.2">
      <c r="A84" s="45" t="s">
        <v>237</v>
      </c>
      <c r="B84" s="39" t="s">
        <v>238</v>
      </c>
      <c r="C84" s="46" t="s">
        <v>239</v>
      </c>
      <c r="D84" s="47">
        <v>9.0169999999999995</v>
      </c>
      <c r="E84" s="44">
        <v>417.1</v>
      </c>
      <c r="F84" s="44">
        <v>417.1</v>
      </c>
      <c r="G84" s="43"/>
      <c r="H84" s="48">
        <v>3760.99</v>
      </c>
      <c r="I84" s="43"/>
      <c r="J84" s="48">
        <v>3760.99</v>
      </c>
      <c r="K84" s="43"/>
      <c r="L84" s="44" t="s">
        <v>175</v>
      </c>
      <c r="M84" s="44" t="s">
        <v>175</v>
      </c>
    </row>
    <row r="85" spans="1:13" ht="91.2">
      <c r="A85" s="45" t="s">
        <v>240</v>
      </c>
      <c r="B85" s="39" t="s">
        <v>241</v>
      </c>
      <c r="C85" s="46" t="s">
        <v>242</v>
      </c>
      <c r="D85" s="47">
        <v>48</v>
      </c>
      <c r="E85" s="44">
        <v>73.38</v>
      </c>
      <c r="F85" s="44">
        <v>73.38</v>
      </c>
      <c r="G85" s="43"/>
      <c r="H85" s="48">
        <v>3522.24</v>
      </c>
      <c r="I85" s="43"/>
      <c r="J85" s="48">
        <v>3522.24</v>
      </c>
      <c r="K85" s="43"/>
      <c r="L85" s="44" t="s">
        <v>175</v>
      </c>
      <c r="M85" s="44" t="s">
        <v>175</v>
      </c>
    </row>
    <row r="86" spans="1:13" ht="79.2">
      <c r="A86" s="45" t="s">
        <v>243</v>
      </c>
      <c r="B86" s="39" t="s">
        <v>244</v>
      </c>
      <c r="C86" s="46" t="s">
        <v>245</v>
      </c>
      <c r="D86" s="47">
        <v>48</v>
      </c>
      <c r="E86" s="44">
        <v>203.9</v>
      </c>
      <c r="F86" s="44">
        <v>203.9</v>
      </c>
      <c r="G86" s="43"/>
      <c r="H86" s="48">
        <v>9787.2000000000007</v>
      </c>
      <c r="I86" s="43"/>
      <c r="J86" s="48">
        <v>9787.2000000000007</v>
      </c>
      <c r="K86" s="43"/>
      <c r="L86" s="44" t="s">
        <v>175</v>
      </c>
      <c r="M86" s="44" t="s">
        <v>175</v>
      </c>
    </row>
    <row r="87" spans="1:13">
      <c r="A87" s="66" t="s">
        <v>84</v>
      </c>
      <c r="B87" s="62"/>
      <c r="C87" s="62"/>
      <c r="D87" s="62"/>
      <c r="E87" s="62"/>
      <c r="F87" s="62"/>
      <c r="G87" s="62"/>
      <c r="H87" s="42">
        <v>21646.92</v>
      </c>
      <c r="I87" s="43"/>
      <c r="J87" s="42">
        <v>21646.92</v>
      </c>
      <c r="K87" s="43"/>
      <c r="L87" s="43"/>
      <c r="M87" s="43"/>
    </row>
    <row r="88" spans="1:13">
      <c r="A88" s="67" t="s">
        <v>246</v>
      </c>
      <c r="B88" s="62"/>
      <c r="C88" s="62"/>
      <c r="D88" s="62"/>
      <c r="E88" s="62"/>
      <c r="F88" s="62"/>
      <c r="G88" s="62"/>
      <c r="H88" s="44">
        <v>21646.92</v>
      </c>
      <c r="I88" s="43"/>
      <c r="J88" s="43"/>
      <c r="K88" s="43"/>
      <c r="L88" s="43"/>
      <c r="M88" s="43"/>
    </row>
    <row r="89" spans="1:13">
      <c r="A89" s="68" t="s">
        <v>247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</row>
    <row r="90" spans="1:13" ht="20.399999999999999">
      <c r="A90" s="66" t="s">
        <v>248</v>
      </c>
      <c r="B90" s="62"/>
      <c r="C90" s="62"/>
      <c r="D90" s="62"/>
      <c r="E90" s="62"/>
      <c r="F90" s="62"/>
      <c r="G90" s="62"/>
      <c r="H90" s="42">
        <v>6563819.8899999997</v>
      </c>
      <c r="I90" s="42">
        <v>873988.81</v>
      </c>
      <c r="J90" s="42" t="s">
        <v>249</v>
      </c>
      <c r="K90" s="42">
        <v>5133641.45</v>
      </c>
      <c r="L90" s="43"/>
      <c r="M90" s="42" t="s">
        <v>250</v>
      </c>
    </row>
    <row r="91" spans="1:13">
      <c r="A91" s="66" t="s">
        <v>87</v>
      </c>
      <c r="B91" s="62"/>
      <c r="C91" s="62"/>
      <c r="D91" s="62"/>
      <c r="E91" s="62"/>
      <c r="F91" s="62"/>
      <c r="G91" s="62"/>
      <c r="H91" s="42">
        <v>1223957.02</v>
      </c>
      <c r="I91" s="43"/>
      <c r="J91" s="43"/>
      <c r="K91" s="43"/>
      <c r="L91" s="43"/>
      <c r="M91" s="43"/>
    </row>
    <row r="92" spans="1:13">
      <c r="A92" s="66" t="s">
        <v>88</v>
      </c>
      <c r="B92" s="62"/>
      <c r="C92" s="62"/>
      <c r="D92" s="62"/>
      <c r="E92" s="62"/>
      <c r="F92" s="62"/>
      <c r="G92" s="62"/>
      <c r="H92" s="42">
        <v>700867.56</v>
      </c>
      <c r="I92" s="43"/>
      <c r="J92" s="43"/>
      <c r="K92" s="43"/>
      <c r="L92" s="43"/>
      <c r="M92" s="43"/>
    </row>
    <row r="93" spans="1:13">
      <c r="A93" s="67" t="s">
        <v>251</v>
      </c>
      <c r="B93" s="62"/>
      <c r="C93" s="62"/>
      <c r="D93" s="62"/>
      <c r="E93" s="62"/>
      <c r="F93" s="62"/>
      <c r="G93" s="62"/>
      <c r="H93" s="43"/>
      <c r="I93" s="43"/>
      <c r="J93" s="43"/>
      <c r="K93" s="43"/>
      <c r="L93" s="43"/>
      <c r="M93" s="43"/>
    </row>
    <row r="94" spans="1:13" ht="20.399999999999999">
      <c r="A94" s="66" t="s">
        <v>252</v>
      </c>
      <c r="B94" s="62"/>
      <c r="C94" s="62"/>
      <c r="D94" s="62"/>
      <c r="E94" s="62"/>
      <c r="F94" s="62"/>
      <c r="G94" s="62"/>
      <c r="H94" s="42">
        <v>7572802.0700000003</v>
      </c>
      <c r="I94" s="43"/>
      <c r="J94" s="43"/>
      <c r="K94" s="43"/>
      <c r="L94" s="43"/>
      <c r="M94" s="42" t="s">
        <v>253</v>
      </c>
    </row>
    <row r="95" spans="1:13" ht="20.399999999999999">
      <c r="A95" s="66" t="s">
        <v>254</v>
      </c>
      <c r="B95" s="62"/>
      <c r="C95" s="62"/>
      <c r="D95" s="62"/>
      <c r="E95" s="62"/>
      <c r="F95" s="62"/>
      <c r="G95" s="62"/>
      <c r="H95" s="42">
        <v>874665.29</v>
      </c>
      <c r="I95" s="43"/>
      <c r="J95" s="43"/>
      <c r="K95" s="43"/>
      <c r="L95" s="43"/>
      <c r="M95" s="42" t="s">
        <v>255</v>
      </c>
    </row>
    <row r="96" spans="1:13">
      <c r="A96" s="66" t="s">
        <v>256</v>
      </c>
      <c r="B96" s="62"/>
      <c r="C96" s="62"/>
      <c r="D96" s="62"/>
      <c r="E96" s="62"/>
      <c r="F96" s="62"/>
      <c r="G96" s="62"/>
      <c r="H96" s="42">
        <v>41177.11</v>
      </c>
      <c r="I96" s="43"/>
      <c r="J96" s="43"/>
      <c r="K96" s="43"/>
      <c r="L96" s="43"/>
      <c r="M96" s="42">
        <v>32.4</v>
      </c>
    </row>
    <row r="97" spans="1:13" ht="20.399999999999999">
      <c r="A97" s="66" t="s">
        <v>257</v>
      </c>
      <c r="B97" s="62"/>
      <c r="C97" s="62"/>
      <c r="D97" s="62"/>
      <c r="E97" s="62"/>
      <c r="F97" s="62"/>
      <c r="G97" s="62"/>
      <c r="H97" s="42">
        <v>8488644.4700000007</v>
      </c>
      <c r="I97" s="43"/>
      <c r="J97" s="43"/>
      <c r="K97" s="43"/>
      <c r="L97" s="43"/>
      <c r="M97" s="42" t="s">
        <v>250</v>
      </c>
    </row>
    <row r="98" spans="1:13">
      <c r="A98" s="66" t="s">
        <v>258</v>
      </c>
      <c r="B98" s="62"/>
      <c r="C98" s="62"/>
      <c r="D98" s="62"/>
      <c r="E98" s="62"/>
      <c r="F98" s="62"/>
      <c r="G98" s="62"/>
      <c r="H98" s="43"/>
      <c r="I98" s="43"/>
      <c r="J98" s="43"/>
      <c r="K98" s="43"/>
      <c r="L98" s="43"/>
      <c r="M98" s="43"/>
    </row>
    <row r="99" spans="1:13">
      <c r="A99" s="66" t="s">
        <v>259</v>
      </c>
      <c r="B99" s="62"/>
      <c r="C99" s="62"/>
      <c r="D99" s="62"/>
      <c r="E99" s="62"/>
      <c r="F99" s="62"/>
      <c r="G99" s="62"/>
      <c r="H99" s="42">
        <v>5133641.45</v>
      </c>
      <c r="I99" s="43"/>
      <c r="J99" s="43"/>
      <c r="K99" s="43"/>
      <c r="L99" s="43"/>
      <c r="M99" s="43"/>
    </row>
    <row r="100" spans="1:13">
      <c r="A100" s="66" t="s">
        <v>260</v>
      </c>
      <c r="B100" s="62"/>
      <c r="C100" s="62"/>
      <c r="D100" s="62"/>
      <c r="E100" s="62"/>
      <c r="F100" s="62"/>
      <c r="G100" s="62"/>
      <c r="H100" s="42">
        <v>556189.63</v>
      </c>
      <c r="I100" s="43"/>
      <c r="J100" s="43"/>
      <c r="K100" s="43"/>
      <c r="L100" s="43"/>
      <c r="M100" s="43"/>
    </row>
    <row r="101" spans="1:13">
      <c r="A101" s="66" t="s">
        <v>261</v>
      </c>
      <c r="B101" s="62"/>
      <c r="C101" s="62"/>
      <c r="D101" s="62"/>
      <c r="E101" s="62"/>
      <c r="F101" s="62"/>
      <c r="G101" s="62"/>
      <c r="H101" s="42">
        <v>1134195.07</v>
      </c>
      <c r="I101" s="43"/>
      <c r="J101" s="43"/>
      <c r="K101" s="43"/>
      <c r="L101" s="43"/>
      <c r="M101" s="43"/>
    </row>
    <row r="102" spans="1:13">
      <c r="A102" s="66" t="s">
        <v>262</v>
      </c>
      <c r="B102" s="62"/>
      <c r="C102" s="62"/>
      <c r="D102" s="62"/>
      <c r="E102" s="62"/>
      <c r="F102" s="62"/>
      <c r="G102" s="62"/>
      <c r="H102" s="42">
        <v>1223957.02</v>
      </c>
      <c r="I102" s="43"/>
      <c r="J102" s="43"/>
      <c r="K102" s="43"/>
      <c r="L102" s="43"/>
      <c r="M102" s="43"/>
    </row>
    <row r="103" spans="1:13">
      <c r="A103" s="66" t="s">
        <v>263</v>
      </c>
      <c r="B103" s="62"/>
      <c r="C103" s="62"/>
      <c r="D103" s="62"/>
      <c r="E103" s="62"/>
      <c r="F103" s="62"/>
      <c r="G103" s="62"/>
      <c r="H103" s="42">
        <v>700867.56</v>
      </c>
      <c r="I103" s="43"/>
      <c r="J103" s="43"/>
      <c r="K103" s="43"/>
      <c r="L103" s="43"/>
      <c r="M103" s="43"/>
    </row>
    <row r="104" spans="1:13">
      <c r="A104" s="66" t="s">
        <v>264</v>
      </c>
      <c r="B104" s="62"/>
      <c r="C104" s="62"/>
      <c r="D104" s="62"/>
      <c r="E104" s="62"/>
      <c r="F104" s="62"/>
      <c r="G104" s="62"/>
      <c r="H104" s="42">
        <v>8447467.3599999994</v>
      </c>
      <c r="I104" s="43"/>
      <c r="J104" s="43"/>
      <c r="K104" s="43"/>
      <c r="L104" s="43"/>
      <c r="M104" s="43"/>
    </row>
    <row r="105" spans="1:13">
      <c r="A105" s="66" t="s">
        <v>265</v>
      </c>
      <c r="B105" s="62"/>
      <c r="C105" s="62"/>
      <c r="D105" s="62"/>
      <c r="E105" s="62"/>
      <c r="F105" s="62"/>
      <c r="G105" s="62"/>
      <c r="H105" s="42">
        <v>168949.35</v>
      </c>
      <c r="I105" s="43"/>
      <c r="J105" s="43"/>
      <c r="K105" s="43"/>
      <c r="L105" s="43"/>
      <c r="M105" s="43"/>
    </row>
    <row r="106" spans="1:13">
      <c r="A106" s="67" t="s">
        <v>257</v>
      </c>
      <c r="B106" s="62"/>
      <c r="C106" s="62"/>
      <c r="D106" s="62"/>
      <c r="E106" s="62"/>
      <c r="F106" s="62"/>
      <c r="G106" s="62"/>
      <c r="H106" s="44">
        <v>8616416.7100000009</v>
      </c>
      <c r="I106" s="43"/>
      <c r="J106" s="43"/>
      <c r="K106" s="43"/>
      <c r="L106" s="43"/>
      <c r="M106" s="43"/>
    </row>
    <row r="107" spans="1:13">
      <c r="A107" s="66" t="s">
        <v>266</v>
      </c>
      <c r="B107" s="62"/>
      <c r="C107" s="62"/>
      <c r="D107" s="62"/>
      <c r="E107" s="62"/>
      <c r="F107" s="62"/>
      <c r="G107" s="62"/>
      <c r="H107" s="42">
        <v>8657593.8200000003</v>
      </c>
      <c r="I107" s="43"/>
      <c r="J107" s="43"/>
      <c r="K107" s="43"/>
      <c r="L107" s="43"/>
      <c r="M107" s="43"/>
    </row>
    <row r="108" spans="1:13">
      <c r="A108" s="66" t="s">
        <v>267</v>
      </c>
      <c r="B108" s="62"/>
      <c r="C108" s="62"/>
      <c r="D108" s="62"/>
      <c r="E108" s="62"/>
      <c r="F108" s="62"/>
      <c r="G108" s="62"/>
      <c r="H108" s="42">
        <v>173151.88</v>
      </c>
      <c r="I108" s="43"/>
      <c r="J108" s="43"/>
      <c r="K108" s="43"/>
      <c r="L108" s="43"/>
      <c r="M108" s="43"/>
    </row>
    <row r="109" spans="1:13">
      <c r="A109" s="67" t="s">
        <v>268</v>
      </c>
      <c r="B109" s="62"/>
      <c r="C109" s="62"/>
      <c r="D109" s="62"/>
      <c r="E109" s="62"/>
      <c r="F109" s="62"/>
      <c r="G109" s="62"/>
      <c r="H109" s="44">
        <v>8830745.6999999993</v>
      </c>
      <c r="I109" s="43"/>
      <c r="J109" s="43"/>
      <c r="K109" s="43"/>
      <c r="L109" s="43"/>
      <c r="M109" s="43"/>
    </row>
    <row r="110" spans="1:13">
      <c r="A110" s="66"/>
      <c r="B110" s="62"/>
      <c r="C110" s="62"/>
      <c r="D110" s="62"/>
      <c r="E110" s="62"/>
      <c r="F110" s="62"/>
      <c r="G110" s="62"/>
      <c r="H110" s="42"/>
      <c r="I110" s="43"/>
      <c r="J110" s="43"/>
      <c r="K110" s="43"/>
      <c r="L110" s="43"/>
      <c r="M110" s="43"/>
    </row>
    <row r="111" spans="1:13">
      <c r="A111" s="66" t="s">
        <v>273</v>
      </c>
      <c r="B111" s="62"/>
      <c r="C111" s="62"/>
      <c r="D111" s="62"/>
      <c r="E111" s="62"/>
      <c r="F111" s="62"/>
      <c r="G111" s="62"/>
      <c r="H111" s="42">
        <f>H109*20/100</f>
        <v>1766149.14</v>
      </c>
      <c r="I111" s="43"/>
      <c r="J111" s="43"/>
      <c r="K111" s="43"/>
      <c r="L111" s="43"/>
      <c r="M111" s="43"/>
    </row>
    <row r="112" spans="1:13" ht="20.399999999999999">
      <c r="A112" s="67" t="s">
        <v>269</v>
      </c>
      <c r="B112" s="62"/>
      <c r="C112" s="62"/>
      <c r="D112" s="62"/>
      <c r="E112" s="62"/>
      <c r="F112" s="62"/>
      <c r="G112" s="62"/>
      <c r="H112" s="50">
        <f>H109+H111</f>
        <v>10596894.84</v>
      </c>
      <c r="I112" s="43"/>
      <c r="J112" s="43"/>
      <c r="K112" s="43"/>
      <c r="L112" s="43"/>
      <c r="M112" s="44" t="s">
        <v>250</v>
      </c>
    </row>
    <row r="114" spans="1:13">
      <c r="A114" s="51" t="s">
        <v>271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</row>
    <row r="115" spans="1:13">
      <c r="A115" s="70" t="s">
        <v>270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</row>
    <row r="117" spans="1:13">
      <c r="A117" s="51" t="s">
        <v>272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</row>
    <row r="118" spans="1:13">
      <c r="A118" s="70" t="s">
        <v>270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</row>
  </sheetData>
  <mergeCells count="76">
    <mergeCell ref="A118:M118"/>
    <mergeCell ref="A114:M114"/>
    <mergeCell ref="A115:M115"/>
    <mergeCell ref="A117:M117"/>
    <mergeCell ref="A112:G112"/>
    <mergeCell ref="A107:G107"/>
    <mergeCell ref="A108:G108"/>
    <mergeCell ref="A109:G109"/>
    <mergeCell ref="A110:G110"/>
    <mergeCell ref="A111:G111"/>
    <mergeCell ref="A102:G102"/>
    <mergeCell ref="A103:G103"/>
    <mergeCell ref="A104:G104"/>
    <mergeCell ref="A105:G105"/>
    <mergeCell ref="A106:G106"/>
    <mergeCell ref="A97:G97"/>
    <mergeCell ref="A98:G98"/>
    <mergeCell ref="A99:G99"/>
    <mergeCell ref="A100:G100"/>
    <mergeCell ref="A101:G101"/>
    <mergeCell ref="A92:G92"/>
    <mergeCell ref="A93:G93"/>
    <mergeCell ref="A94:G94"/>
    <mergeCell ref="A95:G95"/>
    <mergeCell ref="A96:G96"/>
    <mergeCell ref="A87:G87"/>
    <mergeCell ref="A88:G88"/>
    <mergeCell ref="A89:M89"/>
    <mergeCell ref="A90:G90"/>
    <mergeCell ref="A91:G91"/>
    <mergeCell ref="A78:G78"/>
    <mergeCell ref="A79:G79"/>
    <mergeCell ref="A80:G80"/>
    <mergeCell ref="A81:G81"/>
    <mergeCell ref="A82:M82"/>
    <mergeCell ref="A71:G71"/>
    <mergeCell ref="A72:G72"/>
    <mergeCell ref="A73:G73"/>
    <mergeCell ref="A74:G74"/>
    <mergeCell ref="A75:M75"/>
    <mergeCell ref="A55:G55"/>
    <mergeCell ref="A56:G56"/>
    <mergeCell ref="A57:G57"/>
    <mergeCell ref="A58:G58"/>
    <mergeCell ref="A59:M59"/>
    <mergeCell ref="A46:G46"/>
    <mergeCell ref="A47:G47"/>
    <mergeCell ref="A48:G48"/>
    <mergeCell ref="A49:G49"/>
    <mergeCell ref="A50:M50"/>
    <mergeCell ref="A36:G36"/>
    <mergeCell ref="A37:G37"/>
    <mergeCell ref="A38:G38"/>
    <mergeCell ref="A39:G39"/>
    <mergeCell ref="A40:M40"/>
    <mergeCell ref="D21:E21"/>
    <mergeCell ref="D19:E19"/>
    <mergeCell ref="D18:E18"/>
    <mergeCell ref="D17:E17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6:K6"/>
    <mergeCell ref="B12:K12"/>
    <mergeCell ref="B15:M15"/>
    <mergeCell ref="D16:E16"/>
    <mergeCell ref="D20:E20"/>
  </mergeCells>
  <pageMargins left="0.1968503937007874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&amp;LГРАНД-Смета, версия 2021.2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по форме №4 с материалами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вера</cp:lastModifiedBy>
  <cp:lastPrinted>2021-09-08T11:20:22Z</cp:lastPrinted>
  <dcterms:created xsi:type="dcterms:W3CDTF">2002-02-11T05:58:42Z</dcterms:created>
  <dcterms:modified xsi:type="dcterms:W3CDTF">2021-10-02T18:10:09Z</dcterms:modified>
</cp:coreProperties>
</file>