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92" i="2"/>
  <c r="H91"/>
  <c r="H90"/>
  <c r="D16"/>
</calcChain>
</file>

<file path=xl/sharedStrings.xml><?xml version="1.0" encoding="utf-8"?>
<sst xmlns="http://schemas.openxmlformats.org/spreadsheetml/2006/main" count="296" uniqueCount="246">
  <si>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</si>
  <si>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</si>
  <si>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</si>
  <si>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</si>
  <si>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</si>
  <si>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</si>
  <si>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</si>
  <si>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</si>
  <si>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</si>
  <si>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</si>
  <si>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</si>
  <si>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</si>
  <si>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</si>
  <si>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</si>
  <si>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</si>
  <si>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</si>
  <si>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</si>
  <si>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</si>
  <si>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</si>
  <si>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</si>
  <si>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</si>
  <si>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</si>
  <si>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</si>
  <si>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</si>
  <si>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</si>
  <si>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t>н.п. Енский</t>
  </si>
  <si>
    <r>
      <t xml:space="preserve">ЛОКАЛЬНЫЙ СМЕТНЫЙ РАСЧЕТ № </t>
    </r>
    <r>
      <rPr>
        <sz val="12"/>
        <rFont val="Arial"/>
        <family val="2"/>
        <charset val="204"/>
      </rPr>
      <t>И23об-Ковд.3</t>
    </r>
  </si>
  <si>
    <t>Прокладка резервного силового кабеля напряжением 10 кВ от концевой опоры №12 ВЛ 10 кВ №1до ячейки №2 ТП-102 в н.п. Ёнский</t>
  </si>
  <si>
    <t>тыс. руб.</t>
  </si>
  <si>
    <t>___________________________13,859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</si>
  <si>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</si>
  <si>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</si>
  <si>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_______________________________________________________________________________________________25,92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</si>
  <si>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</si>
  <si>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</si>
  <si>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_______________________________________________________________________________________________1,77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</si>
  <si>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</si>
  <si>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</si>
  <si>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_______________________________________________________________________________________________8,242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</si>
  <si>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</si>
  <si>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_______________________________________________________________________________________________46,425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</si>
  <si>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</si>
  <si>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_______________________________________________________________________________________________12,045</t>
  </si>
  <si>
    <t>Раздел 1. Земляные работы</t>
  </si>
  <si>
    <t>1</t>
  </si>
  <si>
    <r>
      <t>ТЕР01-01-009-24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</si>
  <si>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траншей экскаватором «обратная лопата» с ковшом вместимостью 0,25 м3, группа грунтов: 3
(1000 м3 грунта)</t>
    </r>
    <r>
      <rPr>
        <i/>
        <sz val="7"/>
        <rFont val="Arial"/>
        <family val="2"/>
        <charset val="204"/>
      </rPr>
      <t xml:space="preserve">
ИНДЕКС К ПОЗИЦИИ:
ТЕР01-01-009-24 3 квартал 2021 г. ЭМ=13,45; ЗПМ=25,29
НР (189,27 руб.): 89%=105%*0.85 от ФОТ (212,66 руб.)
СП (85,06 руб.): 40%=50%*0.8 от ФОТ (212,66 руб.)</t>
    </r>
  </si>
  <si>
    <r>
      <t>0,00497</t>
    </r>
    <r>
      <rPr>
        <i/>
        <sz val="7"/>
        <rFont val="Arial"/>
        <family val="2"/>
        <charset val="204"/>
      </rPr>
      <t xml:space="preserve">
4,97 / 1000</t>
    </r>
  </si>
  <si>
    <t>85535,54
42787,9</t>
  </si>
  <si>
    <t>425,11
212,66</t>
  </si>
  <si>
    <t xml:space="preserve">
74,73</t>
  </si>
  <si>
    <t xml:space="preserve">
0,37</t>
  </si>
  <si>
    <t>2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</si>
  <si>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</si>
  <si>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ИНДЕКС К ПОЗИЦИИ:
ТЕР01-02-057-03 3 квартал 2021 г. ОЗП=25,29
НР (502,81 руб.): 75%=88%*0.85 от ФОТ (670,41 руб.)
СП (241,35 руб.): 36%=45%*0.8 от ФОТ (670,41 руб.)</t>
    </r>
  </si>
  <si>
    <r>
      <t>0,007</t>
    </r>
    <r>
      <rPr>
        <i/>
        <sz val="7"/>
        <rFont val="Arial"/>
        <family val="2"/>
        <charset val="204"/>
      </rPr>
      <t xml:space="preserve">
0,7 / 100</t>
    </r>
  </si>
  <si>
    <t>95772,22
95772,22</t>
  </si>
  <si>
    <t xml:space="preserve">248
</t>
  </si>
  <si>
    <t xml:space="preserve">1,74
</t>
  </si>
  <si>
    <t>3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</si>
  <si>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</si>
  <si>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ИНДЕКС К ПОЗИЦИИ:
ТЕРм08-02-142-01 3 квартал 2021 г. ОЗП=25,29; ЭМ=18,44; ЗПМ=25,29; МАТ=25,27
НР (157,25 руб.): 89%=105%*0.85 от ФОТ (176,68 руб.)
СП (91,87 руб.): 52%=65%*0.8 от ФОТ (176,68 руб.)</t>
    </r>
  </si>
  <si>
    <r>
      <t>0,07</t>
    </r>
    <r>
      <rPr>
        <i/>
        <sz val="7"/>
        <rFont val="Arial"/>
        <family val="2"/>
        <charset val="204"/>
      </rPr>
      <t xml:space="preserve">
7 / 100</t>
    </r>
  </si>
  <si>
    <t>10022,77
2523,94</t>
  </si>
  <si>
    <t xml:space="preserve">5,3
</t>
  </si>
  <si>
    <t xml:space="preserve">0,37
</t>
  </si>
  <si>
    <t>4</t>
  </si>
  <si>
    <r>
      <t>ТЕР01-01-033-02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</si>
  <si>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траншей и котлованов с перемещением грунта до 5 м бульдозерами мощностью: 59 кВт (80 л.с.), группа грунтов 2
(1000 м3 грунта)</t>
    </r>
    <r>
      <rPr>
        <i/>
        <sz val="7"/>
        <rFont val="Arial"/>
        <family val="2"/>
        <charset val="204"/>
      </rPr>
      <t xml:space="preserve">
ИНДЕКС К ПОЗИЦИИ:
ТЕР01-01-033-02 3 квартал 2021 г. ЭМ=14,91; ЗПМ=25,29
НР (22,46 руб.): 89%=105%*0.85 от ФОТ (25,24 руб.)
СП (10,1 руб.): 40%=50%*0.8 от ФОТ (25,24 руб.)</t>
    </r>
  </si>
  <si>
    <r>
      <t>0,00497</t>
    </r>
    <r>
      <rPr>
        <i/>
        <sz val="7"/>
        <rFont val="Arial"/>
        <family val="2"/>
        <charset val="204"/>
      </rPr>
      <t xml:space="preserve">
</t>
    </r>
  </si>
  <si>
    <t>8740,54
5078,74</t>
  </si>
  <si>
    <t>43,44
25,24</t>
  </si>
  <si>
    <t xml:space="preserve">
8,87</t>
  </si>
  <si>
    <t xml:space="preserve">
0,04</t>
  </si>
  <si>
    <t>5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</si>
  <si>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</si>
  <si>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ИНДЕКС К ПОЗИЦИИ:
ТЕР01-02-061-03 3 квартал 2021 г. ОЗП=25,29
НР (334,9 руб.): 75%=88%*0.85 от ФОТ (446,53 руб.)
СП (160,75 руб.): 36%=45%*0.8 от ФОТ (446,53 руб.)</t>
    </r>
  </si>
  <si>
    <r>
      <t>0,00994</t>
    </r>
    <r>
      <rPr>
        <i/>
        <sz val="7"/>
        <rFont val="Arial"/>
        <family val="2"/>
        <charset val="204"/>
      </rPr>
      <t xml:space="preserve">
0,994 / 100</t>
    </r>
  </si>
  <si>
    <t>44922,12
44922,12</t>
  </si>
  <si>
    <t xml:space="preserve">121
</t>
  </si>
  <si>
    <t xml:space="preserve">1,2
</t>
  </si>
  <si>
    <t>Итого прямые затраты по разделу в текущих ценах</t>
  </si>
  <si>
    <t>989,93
237,90</t>
  </si>
  <si>
    <t>3,31
0,41</t>
  </si>
  <si>
    <t>Накладные расходы</t>
  </si>
  <si>
    <t>Сметная прибыль</t>
  </si>
  <si>
    <t>Итого по разделу 1 Земляные работы</t>
  </si>
  <si>
    <t>Раздел 2. Строительные работы</t>
  </si>
  <si>
    <t>6</t>
  </si>
  <si>
    <r>
      <t>ТЕР46-03-007-02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</si>
  <si>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Пробивка проемов в конструкциях: из бетона
(1 м3)</t>
    </r>
    <r>
      <rPr>
        <i/>
        <sz val="7"/>
        <rFont val="Arial"/>
        <family val="2"/>
        <charset val="204"/>
      </rPr>
      <t xml:space="preserve">
ИНДЕКС К ПОЗИЦИИ:
ТЕР46-03-007-02 3 квартал 2021 г. ОЗП=25,29; ЭМ=8,17; ЗПМ=25,29
НР (1848,76 руб.): 103%=121%*0.85 от ФОТ (1794,91 руб.)
СП (1005,15 руб.): 56%=70%*0.8 от ФОТ (1794,91 руб.)</t>
    </r>
  </si>
  <si>
    <t>25152,58
12254,52</t>
  </si>
  <si>
    <t>12898,06
5694,55</t>
  </si>
  <si>
    <t>1289,81
569,46</t>
  </si>
  <si>
    <t>27,61
11,43</t>
  </si>
  <si>
    <t>2,76
1,14</t>
  </si>
  <si>
    <t>7</t>
  </si>
  <si>
    <r>
      <t>ТЕР34-02-001-01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</si>
  <si>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Ввод в здание/ Устройство трубопроводов из асбоцементных труб с соединением: стальными манжетами до 2 отверстий
(1 канало-километр трубопровода)</t>
    </r>
    <r>
      <rPr>
        <i/>
        <sz val="7"/>
        <rFont val="Arial"/>
        <family val="2"/>
        <charset val="204"/>
      </rPr>
      <t xml:space="preserve">
ИНДЕКС К ПОЗИЦИИ:
ТЕР34-02-001-01 3 квартал 2021 г. ОЗП=25,29; МАТ=7,53
НР (271,96 руб.): 94%=110%*0.85 от ФОТ (289,32 руб.)
СП (150,45 руб.): 52%=65%*0.8 от ФОТ (289,32 руб.)</t>
    </r>
  </si>
  <si>
    <r>
      <t>0,00395</t>
    </r>
    <r>
      <rPr>
        <i/>
        <sz val="7"/>
        <rFont val="Arial"/>
        <family val="2"/>
        <charset val="204"/>
      </rPr>
      <t xml:space="preserve">
3,95/1000</t>
    </r>
  </si>
  <si>
    <t>216092,6
73246,16</t>
  </si>
  <si>
    <t xml:space="preserve">175
</t>
  </si>
  <si>
    <t xml:space="preserve">0,69
</t>
  </si>
  <si>
    <t>8</t>
  </si>
  <si>
    <r>
      <t>ТЕРр66-5-1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</si>
  <si>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Восстановление бетонных стен каналов после ремонтных работ
(1 м3)</t>
    </r>
    <r>
      <rPr>
        <i/>
        <sz val="7"/>
        <rFont val="Arial"/>
        <family val="2"/>
        <charset val="204"/>
      </rPr>
      <t xml:space="preserve">
ИНДЕКС К ПОЗИЦИИ:
ТЕРр66-5-1 3 квартал 2021 г. ОЗП=25,29; ЭМ=11,04; ЗПМ=25,29; МАТ=8,55
НР (437,79 руб.): 96%=113%*0.85 от ФОТ (456,03 руб.)
СП (246,26 руб.): 54%=68%*0.8 от ФОТ (456,03 руб.)</t>
    </r>
  </si>
  <si>
    <t>15836,67
4245,69</t>
  </si>
  <si>
    <t>1042,51
314,61</t>
  </si>
  <si>
    <t>104,25
31,46</t>
  </si>
  <si>
    <t>10,7
0,47</t>
  </si>
  <si>
    <t>1,07
0,05</t>
  </si>
  <si>
    <t>1394,06
600,92</t>
  </si>
  <si>
    <t>4,52
1,19</t>
  </si>
  <si>
    <t>Итого по разделу 2 Строительные работы</t>
  </si>
  <si>
    <t>Раздел 3. Прокладка кабеля</t>
  </si>
  <si>
    <t>9</t>
  </si>
  <si>
    <r>
      <t>ТЕРм08-02-141-04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</si>
  <si>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ИНДЕКС К ПОЗИЦИИ:
ТЕРм08-02-141-04 3 квартал 2021 г. ОЗП=25,29; ЭМ=12,34; ЗПМ=25,29; МАТ=10,61
НР (572,46 руб.): 89%=105%*0.85 от ФОТ (643,21 руб.)
СП (334,47 руб.): 52%=65%*0.8 от ФОТ (643,21 руб.)</t>
    </r>
  </si>
  <si>
    <t>14734,62
8305,24</t>
  </si>
  <si>
    <t>5361,48
883,38</t>
  </si>
  <si>
    <t>375,3
61,84</t>
  </si>
  <si>
    <t>17,44
1,32</t>
  </si>
  <si>
    <t>1,22
0,09</t>
  </si>
  <si>
    <t>10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</si>
  <si>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</si>
  <si>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ИНДЕКС К ПОЗИЦИИ:
ТЕРм08-02-148-04 3 квартал 2021 г. ОЗП=25,29; ЭМ=10,08; ЗПМ=25,29; МАТ=5,81
НР (390,42 руб.): 89%=105%*0.85 от ФОТ (438,67 руб.)
СП (228,11 руб.): 52%=65%*0.8 от ФОТ (438,67 руб.)</t>
    </r>
  </si>
  <si>
    <r>
      <t>0,0395</t>
    </r>
    <r>
      <rPr>
        <i/>
        <sz val="7"/>
        <rFont val="Arial"/>
        <family val="2"/>
        <charset val="204"/>
      </rPr>
      <t xml:space="preserve">
3,95 / 100</t>
    </r>
  </si>
  <si>
    <t>12698,6
10971,81</t>
  </si>
  <si>
    <t>1356,16
133,78</t>
  </si>
  <si>
    <t>53,57
5,28</t>
  </si>
  <si>
    <t>23,04
0,2</t>
  </si>
  <si>
    <t>0,91
0,01</t>
  </si>
  <si>
    <t>11</t>
  </si>
  <si>
    <r>
      <t>ТЕРм08-02-147-04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</si>
  <si>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по установленным конструкциям и лоткам с креплением на поворотах и в конце трассы, масса 1 м кабеля: до 6 кг
(100 м кабеля)</t>
    </r>
    <r>
      <rPr>
        <i/>
        <sz val="7"/>
        <rFont val="Arial"/>
        <family val="2"/>
        <charset val="204"/>
      </rPr>
      <t xml:space="preserve">
ИНДЕКС К ПОЗИЦИИ:
ТЕРм08-02-147-04 3 квартал 2021 г. ОЗП=25,29; ЭМ=10,2; ЗПМ=25,29; МАТ=7,58
НР (526,19 руб.): 89%=105%*0.85 от ФОТ (591,22 руб.)
СП (307,43 руб.): 52%=65%*0.8 от ФОТ (591,22 руб.)</t>
    </r>
  </si>
  <si>
    <r>
      <t>0,0605</t>
    </r>
    <r>
      <rPr>
        <i/>
        <sz val="7"/>
        <rFont val="Arial"/>
        <family val="2"/>
        <charset val="204"/>
      </rPr>
      <t xml:space="preserve">
6,05 / 100</t>
    </r>
  </si>
  <si>
    <t>11294,34
9638,52</t>
  </si>
  <si>
    <t>1299,79
133,78</t>
  </si>
  <si>
    <t>78,64
8,09</t>
  </si>
  <si>
    <t>20,24
0,2</t>
  </si>
  <si>
    <t>1,22
0,01</t>
  </si>
  <si>
    <t>12</t>
  </si>
  <si>
    <r>
      <t>Кабель до 35 кВ по установленным конструкциям и лоткам с креплением на поворотах и в конце трассы, масса 1 м кабеля: до 6 кг
(100 м кабеля)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общих положениях к разделам сборника: при высоте свыше 8 до 15 м ОЗП=1,1; ТЗ=1,1)
ИНДЕКС К ПОЗИЦИИ:
ТЕРм08-02-147-04 3 квартал 2021 г. ОЗП=25,29; ЭМ=10,2; ЗПМ=25,29; МАТ=7,58
НР (1242,17 руб.): 89%=105%*0.85 от ФОТ (1395,7 руб.)
СП (725,76 руб.): 52%=65%*0.8 от ФОТ (1395,7 руб.)</t>
    </r>
  </si>
  <si>
    <r>
      <t>0,13</t>
    </r>
    <r>
      <rPr>
        <i/>
        <sz val="7"/>
        <rFont val="Arial"/>
        <family val="2"/>
        <charset val="204"/>
      </rPr>
      <t xml:space="preserve">
13 / 100</t>
    </r>
  </si>
  <si>
    <t>12258,2
10602,38</t>
  </si>
  <si>
    <t>168,97
17,39</t>
  </si>
  <si>
    <t>22,264
0,2</t>
  </si>
  <si>
    <t>2,89
0,03</t>
  </si>
  <si>
    <t>13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</si>
  <si>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</si>
  <si>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сигнальной ленты в траншее
(1 км кабеля)</t>
    </r>
    <r>
      <rPr>
        <i/>
        <sz val="7"/>
        <rFont val="Arial"/>
        <family val="2"/>
        <charset val="204"/>
      </rPr>
      <t xml:space="preserve">
(ОП п.1.10.98 Прокладка опознавательной ленты ПЗ=0,3 (ОЗП=0,3; ЭМ=0,3 к расх.; ЗПМ=0,3; МАТ=0,3 к расх.; ТЗ=0,3; ТЗМ=0,3))
ИНДЕКС К ПОЗИЦИИ:
ТЕРм10-06-048-05 3 квартал 2021 г. ОЗП=25,29; ЭМ=6,77; ЗПМ=25,29; МАТ=25,32
НР (31,86 руб.): 89%=105%*0.85 от ФОТ (35,8 руб.)
СП (18,62 руб.): 52%=65%*0.8 от ФОТ (35,8 руб.)</t>
    </r>
  </si>
  <si>
    <r>
      <t>0,007</t>
    </r>
    <r>
      <rPr>
        <i/>
        <sz val="7"/>
        <rFont val="Arial"/>
        <family val="2"/>
        <charset val="204"/>
      </rPr>
      <t xml:space="preserve">
7/1000</t>
    </r>
  </si>
  <si>
    <t>9888,79
3434,18</t>
  </si>
  <si>
    <t>6385,87
1680,37</t>
  </si>
  <si>
    <t>44,7
11,76</t>
  </si>
  <si>
    <t>6,9
2,712</t>
  </si>
  <si>
    <t>0,05
0,02</t>
  </si>
  <si>
    <t>14</t>
  </si>
  <si>
    <r>
      <t>ТССЦ-507-3536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</si>
  <si>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Лента сигнальная "Электра" ЛСЭ 150
(100 м)</t>
  </si>
  <si>
    <r>
      <t>0,07</t>
    </r>
    <r>
      <rPr>
        <b/>
        <i/>
        <sz val="7"/>
        <rFont val="Arial"/>
        <family val="2"/>
        <charset val="204"/>
      </rPr>
      <t xml:space="preserve">
7 / 100</t>
    </r>
  </si>
  <si>
    <t xml:space="preserve">
</t>
  </si>
  <si>
    <t>15</t>
  </si>
  <si>
    <r>
      <t>ТЕРм08-02-395-01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</si>
  <si>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Лоток металлический штампованный по установленным конструкциям, ширина лотка: до 200 мм
(1 т)</t>
    </r>
    <r>
      <rPr>
        <i/>
        <sz val="7"/>
        <rFont val="Arial"/>
        <family val="2"/>
        <charset val="204"/>
      </rPr>
      <t xml:space="preserve">
ИНДЕКС К ПОЗИЦИИ:
ТЕРм08-02-395-01 3 квартал 2021 г. ОЗП=25,29; ЭМ=11,54; ЗПМ=25,29; МАТ=8,99
НР (213,76 руб.): 89%=105%*0.85 от ФОТ (240,18 руб.)
СП (124,89 руб.): 52%=65%*0.8 от ФОТ (240,18 руб.)</t>
    </r>
  </si>
  <si>
    <r>
      <t>0,00925</t>
    </r>
    <r>
      <rPr>
        <i/>
        <sz val="7"/>
        <rFont val="Arial"/>
        <family val="2"/>
        <charset val="204"/>
      </rPr>
      <t xml:space="preserve">
(7,35+1,9)/1000</t>
    </r>
  </si>
  <si>
    <t>31681,57
25128,14</t>
  </si>
  <si>
    <t>5380,41
836,59</t>
  </si>
  <si>
    <t>49,77
7,74</t>
  </si>
  <si>
    <t>54
1,25</t>
  </si>
  <si>
    <t>0,5
0,01</t>
  </si>
  <si>
    <t>16</t>
  </si>
  <si>
    <t>Прайс</t>
  </si>
  <si>
    <r>
      <t>Металлический оцинкованный лоток неперфарированный 150х100х3000 мм
(шт)</t>
    </r>
    <r>
      <rPr>
        <i/>
        <sz val="7"/>
        <rFont val="Arial"/>
        <family val="2"/>
        <charset val="204"/>
      </rPr>
      <t xml:space="preserve">
МАТ=1755/1,2
(Транспортные затраты МАТ=1,02)</t>
    </r>
  </si>
  <si>
    <r>
      <t>1491,75</t>
    </r>
    <r>
      <rPr>
        <b/>
        <i/>
        <sz val="6"/>
        <rFont val="Arial"/>
        <family val="2"/>
        <charset val="204"/>
      </rPr>
      <t xml:space="preserve">
1755/1,2</t>
    </r>
  </si>
  <si>
    <t>17</t>
  </si>
  <si>
    <r>
      <t>Крышка к металлическому оцинкованному лотку 100х3000 мм
(шт)</t>
    </r>
    <r>
      <rPr>
        <i/>
        <sz val="7"/>
        <rFont val="Arial"/>
        <family val="2"/>
        <charset val="204"/>
      </rPr>
      <t xml:space="preserve">
МАТ=424/1,2
(Транспортные затраты МАТ=1,02)</t>
    </r>
  </si>
  <si>
    <r>
      <t>360,4</t>
    </r>
    <r>
      <rPr>
        <b/>
        <i/>
        <sz val="6"/>
        <rFont val="Arial"/>
        <family val="2"/>
        <charset val="204"/>
      </rPr>
      <t xml:space="preserve">
424/1,2</t>
    </r>
  </si>
  <si>
    <t>18</t>
  </si>
  <si>
    <t>прайс</t>
  </si>
  <si>
    <r>
      <t>Кабель АСБЛ 3х120-10
(м)</t>
    </r>
    <r>
      <rPr>
        <i/>
        <sz val="7"/>
        <rFont val="Arial"/>
        <family val="2"/>
        <charset val="204"/>
      </rPr>
      <t xml:space="preserve">
МАТ=945/1,2
(Транспортные затраты МАТ=1,02)</t>
    </r>
  </si>
  <si>
    <r>
      <t>30,6</t>
    </r>
    <r>
      <rPr>
        <b/>
        <i/>
        <sz val="7"/>
        <rFont val="Arial"/>
        <family val="2"/>
        <charset val="204"/>
      </rPr>
      <t xml:space="preserve">
(7+3,95+6,05+13)*1,02</t>
    </r>
  </si>
  <si>
    <r>
      <t>803,25</t>
    </r>
    <r>
      <rPr>
        <b/>
        <i/>
        <sz val="6"/>
        <rFont val="Arial"/>
        <family val="2"/>
        <charset val="204"/>
      </rPr>
      <t xml:space="preserve">
945/1,2</t>
    </r>
  </si>
  <si>
    <t>19</t>
  </si>
  <si>
    <r>
      <t>ТЕРм08-02-162-02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</si>
  <si>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из самосклеивающихся лент для 3-жильного кабеля с бумажной изоляцией напряжением до 10 кВ, сечение одной жилы: до 120 мм2
(1 шт.)</t>
    </r>
    <r>
      <rPr>
        <i/>
        <sz val="7"/>
        <rFont val="Arial"/>
        <family val="2"/>
        <charset val="204"/>
      </rPr>
      <t xml:space="preserve">
ИНДЕКС К ПОЗИЦИИ:
ТЕРм08-02-162-02 3 квартал 2021 г. ОЗП=25,29; МАТ=15,64
НР (1644,44 руб.): 89%=105%*0.85 от ФОТ (1847,68 руб.)
СП (960,79 руб.): 52%=65%*0.8 от ФОТ (1847,68 руб.)</t>
    </r>
  </si>
  <si>
    <r>
      <t>2</t>
    </r>
    <r>
      <rPr>
        <i/>
        <sz val="7"/>
        <rFont val="Arial"/>
        <family val="2"/>
        <charset val="204"/>
      </rPr>
      <t xml:space="preserve">
1+1</t>
    </r>
  </si>
  <si>
    <t>1015,96
923,84</t>
  </si>
  <si>
    <t xml:space="preserve">1,94
</t>
  </si>
  <si>
    <t xml:space="preserve">3,88
</t>
  </si>
  <si>
    <t>20</t>
  </si>
  <si>
    <r>
      <t>ТССЦ-502-0780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</si>
  <si>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Муфта термоусаживаемая концевая внутренней установки для кабеля с пропитанной бумажной изоляцией на напряжение до 10 кВ, марки КВТп10-70/120 с болтовыми наконечниками и комплектом пайки для присоединения заземления
(компл.)</t>
  </si>
  <si>
    <t>21</t>
  </si>
  <si>
    <r>
      <t>ТССЦ-502-0782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</si>
  <si>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t>Муфта термоусаживаемая концевая наружной установки для кабеля с пропитанной бумажной изоляцией на напряжение до 10 кВ, марки КНТп10-70/120 с болтовыми наконечниками и комплектом пайки для присоединения заземления
(компл.)</t>
  </si>
  <si>
    <t>22</t>
  </si>
  <si>
    <r>
      <t>ТЕРм08-02-144-06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</si>
  <si>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Присоединение к зажимам жил проводов или кабелей сечением: до 150 мм2
(100 шт.)</t>
    </r>
    <r>
      <rPr>
        <i/>
        <sz val="7"/>
        <rFont val="Arial"/>
        <family val="2"/>
        <charset val="204"/>
      </rPr>
      <t xml:space="preserve">
ИНДЕКС К ПОЗИЦИИ:
ТЕРм08-02-144-06 3 квартал 2021 г. ОЗП=25,29; МАТ=25,31
НР (288,89 руб.): 89%=105%*0.85 от ФОТ (324,59 руб.)
СП (168,79 руб.): 52%=65%*0.8 от ФОТ (324,59 руб.)</t>
    </r>
  </si>
  <si>
    <r>
      <t>0,03</t>
    </r>
    <r>
      <rPr>
        <i/>
        <sz val="7"/>
        <rFont val="Arial"/>
        <family val="2"/>
        <charset val="204"/>
      </rPr>
      <t xml:space="preserve">
3 / 100</t>
    </r>
  </si>
  <si>
    <t>11036,22
10819,57</t>
  </si>
  <si>
    <t xml:space="preserve">22,72
</t>
  </si>
  <si>
    <t xml:space="preserve">0,68
</t>
  </si>
  <si>
    <t>770,95
112,10</t>
  </si>
  <si>
    <t>11,35
0,17</t>
  </si>
  <si>
    <t>Итого по разделу 3 Прокладка кабеля</t>
  </si>
  <si>
    <t>Раздел 4. Пусконаладочные работы</t>
  </si>
  <si>
    <t>23</t>
  </si>
  <si>
    <t>ТЕРп01-11-027-01</t>
  </si>
  <si>
    <r>
      <t>Измерение токов утечки: или пробивного напряжения разрядника
(1 измерение)</t>
    </r>
    <r>
      <rPr>
        <i/>
        <sz val="7"/>
        <rFont val="Arial"/>
        <family val="2"/>
        <charset val="204"/>
      </rPr>
      <t xml:space="preserve">
ИНДЕКС К ПОЗИЦИИ:
ТЕРп01-11-027-01 3 квартал 2021 г. ОЗП=25,29
НР (1252,35 руб.): 61%=72%*0.85 от ФОТ (2053,04 руб.)
СП (656,97 руб.): 32%=40%*0.8 от ФОТ (2053,04 руб.)</t>
    </r>
  </si>
  <si>
    <t>1026,52
1026,52</t>
  </si>
  <si>
    <t xml:space="preserve">1,62
</t>
  </si>
  <si>
    <t xml:space="preserve">3,24
</t>
  </si>
  <si>
    <t>24</t>
  </si>
  <si>
    <t>25</t>
  </si>
  <si>
    <t>ТЕРп01-11-011-01</t>
  </si>
  <si>
    <r>
      <t>Проверка наличия цепи между заземлителями и заземленными элементами
(100 точек)</t>
    </r>
    <r>
      <rPr>
        <i/>
        <sz val="7"/>
        <rFont val="Arial"/>
        <family val="2"/>
        <charset val="204"/>
      </rPr>
      <t xml:space="preserve">
ИНДЕКС К ПОЗИЦИИ:
ТЕРп01-11-011-01 3 квартал 2021 г. ОЗП=25,29
НР (100,19 руб.): 61%=72%*0.85 от ФОТ (164,24 руб.)
СП (52,56 руб.): 32%=40%*0.8 от ФОТ (164,24 руб.)</t>
    </r>
  </si>
  <si>
    <r>
      <t>0,02</t>
    </r>
    <r>
      <rPr>
        <i/>
        <sz val="7"/>
        <rFont val="Arial"/>
        <family val="2"/>
        <charset val="204"/>
      </rPr>
      <t xml:space="preserve">
2 / 100</t>
    </r>
  </si>
  <si>
    <t>8211,92
8211,92</t>
  </si>
  <si>
    <t xml:space="preserve">12,96
</t>
  </si>
  <si>
    <t xml:space="preserve">0,26
</t>
  </si>
  <si>
    <t>Итого по разделу 4 Пусконаладочные работы</t>
  </si>
  <si>
    <t>ИТОГИ ПО СМЕТЕ:</t>
  </si>
  <si>
    <t>Итого прямые затраты по смете в текущих ценах</t>
  </si>
  <si>
    <t>3154,94
950,92</t>
  </si>
  <si>
    <t>25,92
1,77</t>
  </si>
  <si>
    <t>Итоги по смете:</t>
  </si>
  <si>
    <t xml:space="preserve">  Итого Строительные работы</t>
  </si>
  <si>
    <t>7,46
1,6</t>
  </si>
  <si>
    <t xml:space="preserve">  Итого Монтажные работы</t>
  </si>
  <si>
    <t>11,72
0,17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</si>
  <si>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</si>
  <si>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</si>
  <si>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</si>
  <si>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</si>
  <si>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</si>
  <si>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</si>
  <si>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</si>
  <si>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</si>
  <si>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</si>
  <si>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(должность, подпись, расшифровка)</t>
  </si>
  <si>
    <t>Составил: ___________________________Инженер ООРиС  И.Г. Прибыток</t>
  </si>
  <si>
    <t>Составлен(а) в текущих (прогнозных) ценах по состоянию на 3 кв 2021 г с дефлятором н 2023 г</t>
  </si>
  <si>
    <t xml:space="preserve">Проверил: ___________________________Начальник </t>
  </si>
  <si>
    <t xml:space="preserve">  НДС 20% </t>
  </si>
  <si>
    <t xml:space="preserve">  Итого:</t>
  </si>
</sst>
</file>

<file path=xl/styles.xml><?xml version="1.0" encoding="utf-8"?>
<styleSheet xmlns="http://schemas.openxmlformats.org/spreadsheetml/2006/main">
  <numFmts count="1">
    <numFmt numFmtId="165" formatCode="0.000"/>
  </numFmts>
  <fonts count="19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8"/>
      <color rgb="FFC00000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quotePrefix="1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0" fontId="10" fillId="0" borderId="2" xfId="0" applyFont="1" applyBorder="1" applyAlignment="1">
      <alignment horizontal="right" vertical="top" wrapText="1"/>
    </xf>
    <xf numFmtId="0" fontId="18" fillId="0" borderId="2" xfId="0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right" vertical="top" wrapText="1"/>
    </xf>
    <xf numFmtId="2" fontId="15" fillId="0" borderId="2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00"/>
  <sheetViews>
    <sheetView showGridLines="0" tabSelected="1" topLeftCell="A78" zoomScaleSheetLayoutView="75" workbookViewId="0">
      <selection activeCell="H85" sqref="H85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22</v>
      </c>
      <c r="J5" s="9" t="s">
        <v>23</v>
      </c>
      <c r="N5" s="7"/>
      <c r="O5" s="7"/>
      <c r="P5" s="7"/>
      <c r="Q5" s="7"/>
    </row>
    <row r="6" spans="1:17">
      <c r="A6" s="53" t="s">
        <v>25</v>
      </c>
      <c r="B6" s="52"/>
      <c r="C6" s="52"/>
      <c r="D6" s="52"/>
      <c r="E6" s="52"/>
      <c r="F6" s="52"/>
      <c r="G6" s="52"/>
      <c r="H6" s="52"/>
      <c r="I6" s="52"/>
      <c r="J6" s="52"/>
      <c r="K6" s="52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26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 ht="27.9" customHeight="1">
      <c r="A12" s="27" t="s">
        <v>2</v>
      </c>
      <c r="B12" s="63" t="s">
        <v>27</v>
      </c>
      <c r="C12" s="52"/>
      <c r="D12" s="52"/>
      <c r="E12" s="52"/>
      <c r="F12" s="52"/>
      <c r="G12" s="52"/>
      <c r="H12" s="52"/>
      <c r="I12" s="52"/>
      <c r="J12" s="52"/>
      <c r="K12" s="52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4" t="s">
        <v>17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7"/>
      <c r="O15" s="7"/>
      <c r="P15" s="7"/>
      <c r="Q15" s="7"/>
    </row>
    <row r="16" spans="1:17">
      <c r="A16" s="17"/>
      <c r="B16" s="31" t="s">
        <v>36</v>
      </c>
      <c r="C16" s="32"/>
      <c r="D16" s="69">
        <f>H92/1000</f>
        <v>80.053584000000001</v>
      </c>
      <c r="E16" s="70"/>
      <c r="F16" s="31" t="s">
        <v>28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41</v>
      </c>
      <c r="C17" s="32"/>
      <c r="D17" s="62" t="s">
        <v>42</v>
      </c>
      <c r="E17" s="61"/>
      <c r="F17" s="31" t="s">
        <v>28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39</v>
      </c>
      <c r="C18" s="32"/>
      <c r="D18" s="62" t="s">
        <v>40</v>
      </c>
      <c r="E18" s="61"/>
      <c r="F18" s="31" t="s">
        <v>28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37</v>
      </c>
      <c r="C19" s="32"/>
      <c r="D19" s="62" t="s">
        <v>38</v>
      </c>
      <c r="E19" s="61"/>
      <c r="F19" s="31" t="s">
        <v>28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60" t="s">
        <v>29</v>
      </c>
      <c r="E20" s="61"/>
      <c r="F20" s="20" t="s">
        <v>28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60" t="s">
        <v>32</v>
      </c>
      <c r="E21" s="61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34</v>
      </c>
      <c r="C22" s="32"/>
      <c r="D22" s="60" t="s">
        <v>35</v>
      </c>
      <c r="E22" s="61"/>
      <c r="F22" s="20" t="s">
        <v>33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242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66" t="s">
        <v>4</v>
      </c>
      <c r="B26" s="67" t="s">
        <v>8</v>
      </c>
      <c r="C26" s="66" t="s">
        <v>9</v>
      </c>
      <c r="D26" s="66" t="s">
        <v>10</v>
      </c>
      <c r="E26" s="66" t="s">
        <v>15</v>
      </c>
      <c r="F26" s="68"/>
      <c r="G26" s="68"/>
      <c r="H26" s="66" t="s">
        <v>16</v>
      </c>
      <c r="I26" s="66"/>
      <c r="J26" s="66"/>
      <c r="K26" s="66"/>
      <c r="L26" s="66" t="s">
        <v>24</v>
      </c>
      <c r="M26" s="66"/>
    </row>
    <row r="27" spans="1:17" s="21" customFormat="1" ht="24" customHeight="1">
      <c r="A27" s="66"/>
      <c r="B27" s="67"/>
      <c r="C27" s="66"/>
      <c r="D27" s="66"/>
      <c r="E27" s="35" t="s">
        <v>11</v>
      </c>
      <c r="F27" s="35" t="s">
        <v>18</v>
      </c>
      <c r="G27" s="66" t="s">
        <v>21</v>
      </c>
      <c r="H27" s="66" t="s">
        <v>5</v>
      </c>
      <c r="I27" s="66" t="s">
        <v>13</v>
      </c>
      <c r="J27" s="35" t="s">
        <v>18</v>
      </c>
      <c r="K27" s="66" t="s">
        <v>21</v>
      </c>
      <c r="L27" s="66"/>
      <c r="M27" s="66"/>
    </row>
    <row r="28" spans="1:17" s="21" customFormat="1" ht="38.25" customHeight="1">
      <c r="A28" s="66"/>
      <c r="B28" s="67"/>
      <c r="C28" s="66"/>
      <c r="D28" s="66"/>
      <c r="E28" s="35" t="s">
        <v>13</v>
      </c>
      <c r="F28" s="35" t="s">
        <v>12</v>
      </c>
      <c r="G28" s="66"/>
      <c r="H28" s="66"/>
      <c r="I28" s="66"/>
      <c r="J28" s="35" t="s">
        <v>12</v>
      </c>
      <c r="K28" s="66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59" t="s">
        <v>43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</row>
    <row r="31" spans="1:17" ht="103.2">
      <c r="A31" s="38" t="s">
        <v>44</v>
      </c>
      <c r="B31" s="39" t="s">
        <v>45</v>
      </c>
      <c r="C31" s="40" t="s">
        <v>46</v>
      </c>
      <c r="D31" s="41" t="s">
        <v>47</v>
      </c>
      <c r="E31" s="42">
        <v>85535.54</v>
      </c>
      <c r="F31" s="42" t="s">
        <v>48</v>
      </c>
      <c r="G31" s="43"/>
      <c r="H31" s="43">
        <v>425.11</v>
      </c>
      <c r="I31" s="43"/>
      <c r="J31" s="42" t="s">
        <v>49</v>
      </c>
      <c r="K31" s="43"/>
      <c r="L31" s="42" t="s">
        <v>50</v>
      </c>
      <c r="M31" s="42" t="s">
        <v>51</v>
      </c>
    </row>
    <row r="32" spans="1:17" ht="103.2">
      <c r="A32" s="38" t="s">
        <v>52</v>
      </c>
      <c r="B32" s="39" t="s">
        <v>53</v>
      </c>
      <c r="C32" s="40" t="s">
        <v>54</v>
      </c>
      <c r="D32" s="41" t="s">
        <v>55</v>
      </c>
      <c r="E32" s="42" t="s">
        <v>56</v>
      </c>
      <c r="F32" s="43"/>
      <c r="G32" s="43"/>
      <c r="H32" s="43">
        <v>670.41</v>
      </c>
      <c r="I32" s="43">
        <v>670.41</v>
      </c>
      <c r="J32" s="43"/>
      <c r="K32" s="43"/>
      <c r="L32" s="42" t="s">
        <v>57</v>
      </c>
      <c r="M32" s="42" t="s">
        <v>58</v>
      </c>
    </row>
    <row r="33" spans="1:13" ht="91.8">
      <c r="A33" s="38" t="s">
        <v>59</v>
      </c>
      <c r="B33" s="39" t="s">
        <v>60</v>
      </c>
      <c r="C33" s="40" t="s">
        <v>61</v>
      </c>
      <c r="D33" s="41" t="s">
        <v>62</v>
      </c>
      <c r="E33" s="42" t="s">
        <v>63</v>
      </c>
      <c r="F33" s="42">
        <v>7448.28</v>
      </c>
      <c r="G33" s="42">
        <v>50.55</v>
      </c>
      <c r="H33" s="43">
        <v>701.59</v>
      </c>
      <c r="I33" s="43">
        <v>176.68</v>
      </c>
      <c r="J33" s="43">
        <v>521.38</v>
      </c>
      <c r="K33" s="43">
        <v>3.53</v>
      </c>
      <c r="L33" s="42" t="s">
        <v>64</v>
      </c>
      <c r="M33" s="42" t="s">
        <v>65</v>
      </c>
    </row>
    <row r="34" spans="1:13" ht="114.6">
      <c r="A34" s="38" t="s">
        <v>66</v>
      </c>
      <c r="B34" s="39" t="s">
        <v>67</v>
      </c>
      <c r="C34" s="40" t="s">
        <v>68</v>
      </c>
      <c r="D34" s="41" t="s">
        <v>69</v>
      </c>
      <c r="E34" s="42">
        <v>8740.5400000000009</v>
      </c>
      <c r="F34" s="42" t="s">
        <v>70</v>
      </c>
      <c r="G34" s="43"/>
      <c r="H34" s="43">
        <v>43.44</v>
      </c>
      <c r="I34" s="43"/>
      <c r="J34" s="42" t="s">
        <v>71</v>
      </c>
      <c r="K34" s="43"/>
      <c r="L34" s="42" t="s">
        <v>72</v>
      </c>
      <c r="M34" s="42" t="s">
        <v>73</v>
      </c>
    </row>
    <row r="35" spans="1:13" ht="91.8">
      <c r="A35" s="38" t="s">
        <v>74</v>
      </c>
      <c r="B35" s="39" t="s">
        <v>75</v>
      </c>
      <c r="C35" s="40" t="s">
        <v>76</v>
      </c>
      <c r="D35" s="41" t="s">
        <v>77</v>
      </c>
      <c r="E35" s="42" t="s">
        <v>78</v>
      </c>
      <c r="F35" s="43"/>
      <c r="G35" s="43"/>
      <c r="H35" s="43">
        <v>446.53</v>
      </c>
      <c r="I35" s="43">
        <v>446.53</v>
      </c>
      <c r="J35" s="43"/>
      <c r="K35" s="43"/>
      <c r="L35" s="42" t="s">
        <v>79</v>
      </c>
      <c r="M35" s="42" t="s">
        <v>80</v>
      </c>
    </row>
    <row r="36" spans="1:13" ht="20.399999999999999">
      <c r="A36" s="54" t="s">
        <v>81</v>
      </c>
      <c r="B36" s="55"/>
      <c r="C36" s="55"/>
      <c r="D36" s="55"/>
      <c r="E36" s="55"/>
      <c r="F36" s="55"/>
      <c r="G36" s="55"/>
      <c r="H36" s="42">
        <v>2287.08</v>
      </c>
      <c r="I36" s="42">
        <v>1293.6199999999999</v>
      </c>
      <c r="J36" s="42" t="s">
        <v>82</v>
      </c>
      <c r="K36" s="42">
        <v>3.53</v>
      </c>
      <c r="L36" s="43"/>
      <c r="M36" s="42" t="s">
        <v>83</v>
      </c>
    </row>
    <row r="37" spans="1:13">
      <c r="A37" s="54" t="s">
        <v>84</v>
      </c>
      <c r="B37" s="55"/>
      <c r="C37" s="55"/>
      <c r="D37" s="55"/>
      <c r="E37" s="55"/>
      <c r="F37" s="55"/>
      <c r="G37" s="55"/>
      <c r="H37" s="42">
        <v>1206.69</v>
      </c>
      <c r="I37" s="43"/>
      <c r="J37" s="43"/>
      <c r="K37" s="43"/>
      <c r="L37" s="43"/>
      <c r="M37" s="43"/>
    </row>
    <row r="38" spans="1:13">
      <c r="A38" s="54" t="s">
        <v>85</v>
      </c>
      <c r="B38" s="55"/>
      <c r="C38" s="55"/>
      <c r="D38" s="55"/>
      <c r="E38" s="55"/>
      <c r="F38" s="55"/>
      <c r="G38" s="55"/>
      <c r="H38" s="42">
        <v>589.13</v>
      </c>
      <c r="I38" s="43"/>
      <c r="J38" s="43"/>
      <c r="K38" s="43"/>
      <c r="L38" s="43"/>
      <c r="M38" s="43"/>
    </row>
    <row r="39" spans="1:13" ht="20.399999999999999">
      <c r="A39" s="56" t="s">
        <v>86</v>
      </c>
      <c r="B39" s="55"/>
      <c r="C39" s="55"/>
      <c r="D39" s="55"/>
      <c r="E39" s="55"/>
      <c r="F39" s="55"/>
      <c r="G39" s="55"/>
      <c r="H39" s="44">
        <v>4082.9</v>
      </c>
      <c r="I39" s="43"/>
      <c r="J39" s="43"/>
      <c r="K39" s="43"/>
      <c r="L39" s="43"/>
      <c r="M39" s="44" t="s">
        <v>83</v>
      </c>
    </row>
    <row r="40" spans="1:13" ht="19.2" customHeight="1">
      <c r="A40" s="59" t="s">
        <v>87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</row>
    <row r="41" spans="1:13" ht="101.4">
      <c r="A41" s="38" t="s">
        <v>88</v>
      </c>
      <c r="B41" s="39" t="s">
        <v>89</v>
      </c>
      <c r="C41" s="40" t="s">
        <v>90</v>
      </c>
      <c r="D41" s="45">
        <v>0.1</v>
      </c>
      <c r="E41" s="42" t="s">
        <v>91</v>
      </c>
      <c r="F41" s="42" t="s">
        <v>92</v>
      </c>
      <c r="G41" s="43"/>
      <c r="H41" s="43">
        <v>2515.2600000000002</v>
      </c>
      <c r="I41" s="43">
        <v>1225.45</v>
      </c>
      <c r="J41" s="42" t="s">
        <v>93</v>
      </c>
      <c r="K41" s="43"/>
      <c r="L41" s="42" t="s">
        <v>94</v>
      </c>
      <c r="M41" s="42" t="s">
        <v>95</v>
      </c>
    </row>
    <row r="42" spans="1:13" ht="112.8">
      <c r="A42" s="38" t="s">
        <v>96</v>
      </c>
      <c r="B42" s="39" t="s">
        <v>97</v>
      </c>
      <c r="C42" s="40" t="s">
        <v>98</v>
      </c>
      <c r="D42" s="41" t="s">
        <v>99</v>
      </c>
      <c r="E42" s="42" t="s">
        <v>100</v>
      </c>
      <c r="F42" s="43"/>
      <c r="G42" s="42">
        <v>142846.44</v>
      </c>
      <c r="H42" s="43">
        <v>853.57</v>
      </c>
      <c r="I42" s="43">
        <v>289.32</v>
      </c>
      <c r="J42" s="43"/>
      <c r="K42" s="43">
        <v>564.25</v>
      </c>
      <c r="L42" s="42" t="s">
        <v>101</v>
      </c>
      <c r="M42" s="42" t="s">
        <v>102</v>
      </c>
    </row>
    <row r="43" spans="1:13" ht="101.4">
      <c r="A43" s="38" t="s">
        <v>103</v>
      </c>
      <c r="B43" s="39" t="s">
        <v>104</v>
      </c>
      <c r="C43" s="40" t="s">
        <v>105</v>
      </c>
      <c r="D43" s="45">
        <v>0.1</v>
      </c>
      <c r="E43" s="42" t="s">
        <v>106</v>
      </c>
      <c r="F43" s="42" t="s">
        <v>107</v>
      </c>
      <c r="G43" s="42">
        <v>10548.47</v>
      </c>
      <c r="H43" s="43">
        <v>1583.67</v>
      </c>
      <c r="I43" s="43">
        <v>424.57</v>
      </c>
      <c r="J43" s="42" t="s">
        <v>108</v>
      </c>
      <c r="K43" s="43">
        <v>1054.8499999999999</v>
      </c>
      <c r="L43" s="42" t="s">
        <v>109</v>
      </c>
      <c r="M43" s="42" t="s">
        <v>110</v>
      </c>
    </row>
    <row r="44" spans="1:13" ht="20.399999999999999">
      <c r="A44" s="54" t="s">
        <v>81</v>
      </c>
      <c r="B44" s="55"/>
      <c r="C44" s="55"/>
      <c r="D44" s="55"/>
      <c r="E44" s="55"/>
      <c r="F44" s="55"/>
      <c r="G44" s="55"/>
      <c r="H44" s="42">
        <v>4952.5</v>
      </c>
      <c r="I44" s="42">
        <v>1939.34</v>
      </c>
      <c r="J44" s="42" t="s">
        <v>111</v>
      </c>
      <c r="K44" s="42">
        <v>1619.1</v>
      </c>
      <c r="L44" s="43"/>
      <c r="M44" s="42" t="s">
        <v>112</v>
      </c>
    </row>
    <row r="45" spans="1:13">
      <c r="A45" s="54" t="s">
        <v>84</v>
      </c>
      <c r="B45" s="55"/>
      <c r="C45" s="55"/>
      <c r="D45" s="55"/>
      <c r="E45" s="55"/>
      <c r="F45" s="55"/>
      <c r="G45" s="55"/>
      <c r="H45" s="42">
        <v>2558.5100000000002</v>
      </c>
      <c r="I45" s="43"/>
      <c r="J45" s="43"/>
      <c r="K45" s="43"/>
      <c r="L45" s="43"/>
      <c r="M45" s="43"/>
    </row>
    <row r="46" spans="1:13">
      <c r="A46" s="54" t="s">
        <v>85</v>
      </c>
      <c r="B46" s="55"/>
      <c r="C46" s="55"/>
      <c r="D46" s="55"/>
      <c r="E46" s="55"/>
      <c r="F46" s="55"/>
      <c r="G46" s="55"/>
      <c r="H46" s="42">
        <v>1401.86</v>
      </c>
      <c r="I46" s="43"/>
      <c r="J46" s="43"/>
      <c r="K46" s="43"/>
      <c r="L46" s="43"/>
      <c r="M46" s="43"/>
    </row>
    <row r="47" spans="1:13" ht="20.399999999999999">
      <c r="A47" s="56" t="s">
        <v>113</v>
      </c>
      <c r="B47" s="55"/>
      <c r="C47" s="55"/>
      <c r="D47" s="55"/>
      <c r="E47" s="55"/>
      <c r="F47" s="55"/>
      <c r="G47" s="55"/>
      <c r="H47" s="44">
        <v>8912.8700000000008</v>
      </c>
      <c r="I47" s="43"/>
      <c r="J47" s="43"/>
      <c r="K47" s="43"/>
      <c r="L47" s="43"/>
      <c r="M47" s="44" t="s">
        <v>112</v>
      </c>
    </row>
    <row r="48" spans="1:13" ht="19.2" customHeight="1">
      <c r="A48" s="59" t="s">
        <v>114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</row>
    <row r="49" spans="1:13" ht="101.4">
      <c r="A49" s="38" t="s">
        <v>115</v>
      </c>
      <c r="B49" s="39" t="s">
        <v>116</v>
      </c>
      <c r="C49" s="40" t="s">
        <v>117</v>
      </c>
      <c r="D49" s="41" t="s">
        <v>62</v>
      </c>
      <c r="E49" s="42" t="s">
        <v>118</v>
      </c>
      <c r="F49" s="42" t="s">
        <v>119</v>
      </c>
      <c r="G49" s="42">
        <v>1067.9000000000001</v>
      </c>
      <c r="H49" s="43">
        <v>1031.42</v>
      </c>
      <c r="I49" s="43">
        <v>581.37</v>
      </c>
      <c r="J49" s="42" t="s">
        <v>120</v>
      </c>
      <c r="K49" s="43">
        <v>74.75</v>
      </c>
      <c r="L49" s="42" t="s">
        <v>121</v>
      </c>
      <c r="M49" s="42" t="s">
        <v>122</v>
      </c>
    </row>
    <row r="50" spans="1:13" ht="101.4">
      <c r="A50" s="38" t="s">
        <v>123</v>
      </c>
      <c r="B50" s="39" t="s">
        <v>124</v>
      </c>
      <c r="C50" s="40" t="s">
        <v>125</v>
      </c>
      <c r="D50" s="41" t="s">
        <v>126</v>
      </c>
      <c r="E50" s="42" t="s">
        <v>127</v>
      </c>
      <c r="F50" s="42" t="s">
        <v>128</v>
      </c>
      <c r="G50" s="42">
        <v>370.63</v>
      </c>
      <c r="H50" s="43">
        <v>501.59</v>
      </c>
      <c r="I50" s="43">
        <v>433.39</v>
      </c>
      <c r="J50" s="42" t="s">
        <v>129</v>
      </c>
      <c r="K50" s="43">
        <v>14.63</v>
      </c>
      <c r="L50" s="42" t="s">
        <v>130</v>
      </c>
      <c r="M50" s="42" t="s">
        <v>131</v>
      </c>
    </row>
    <row r="51" spans="1:13" ht="124.2">
      <c r="A51" s="38" t="s">
        <v>132</v>
      </c>
      <c r="B51" s="39" t="s">
        <v>133</v>
      </c>
      <c r="C51" s="40" t="s">
        <v>134</v>
      </c>
      <c r="D51" s="41" t="s">
        <v>135</v>
      </c>
      <c r="E51" s="42" t="s">
        <v>136</v>
      </c>
      <c r="F51" s="42" t="s">
        <v>137</v>
      </c>
      <c r="G51" s="42">
        <v>356.03</v>
      </c>
      <c r="H51" s="43">
        <v>683.31</v>
      </c>
      <c r="I51" s="43">
        <v>583.13</v>
      </c>
      <c r="J51" s="42" t="s">
        <v>138</v>
      </c>
      <c r="K51" s="43">
        <v>21.54</v>
      </c>
      <c r="L51" s="42" t="s">
        <v>139</v>
      </c>
      <c r="M51" s="42" t="s">
        <v>140</v>
      </c>
    </row>
    <row r="52" spans="1:13" ht="162.6">
      <c r="A52" s="38" t="s">
        <v>141</v>
      </c>
      <c r="B52" s="39" t="s">
        <v>133</v>
      </c>
      <c r="C52" s="40" t="s">
        <v>142</v>
      </c>
      <c r="D52" s="41" t="s">
        <v>143</v>
      </c>
      <c r="E52" s="42" t="s">
        <v>144</v>
      </c>
      <c r="F52" s="42" t="s">
        <v>137</v>
      </c>
      <c r="G52" s="42">
        <v>356.03</v>
      </c>
      <c r="H52" s="43">
        <v>1593.57</v>
      </c>
      <c r="I52" s="43">
        <v>1378.31</v>
      </c>
      <c r="J52" s="42" t="s">
        <v>145</v>
      </c>
      <c r="K52" s="43">
        <v>46.29</v>
      </c>
      <c r="L52" s="42" t="s">
        <v>146</v>
      </c>
      <c r="M52" s="42" t="s">
        <v>147</v>
      </c>
    </row>
    <row r="53" spans="1:13" ht="99.6">
      <c r="A53" s="38" t="s">
        <v>148</v>
      </c>
      <c r="B53" s="39" t="s">
        <v>149</v>
      </c>
      <c r="C53" s="40" t="s">
        <v>150</v>
      </c>
      <c r="D53" s="41" t="s">
        <v>151</v>
      </c>
      <c r="E53" s="42" t="s">
        <v>152</v>
      </c>
      <c r="F53" s="42" t="s">
        <v>153</v>
      </c>
      <c r="G53" s="42">
        <v>68.739999999999995</v>
      </c>
      <c r="H53" s="43">
        <v>69.22</v>
      </c>
      <c r="I53" s="43">
        <v>24.04</v>
      </c>
      <c r="J53" s="42" t="s">
        <v>154</v>
      </c>
      <c r="K53" s="43">
        <v>0.48</v>
      </c>
      <c r="L53" s="42" t="s">
        <v>155</v>
      </c>
      <c r="M53" s="42" t="s">
        <v>156</v>
      </c>
    </row>
    <row r="54" spans="1:13" ht="40.799999999999997">
      <c r="A54" s="46" t="s">
        <v>157</v>
      </c>
      <c r="B54" s="39" t="s">
        <v>158</v>
      </c>
      <c r="C54" s="47" t="s">
        <v>159</v>
      </c>
      <c r="D54" s="48" t="s">
        <v>160</v>
      </c>
      <c r="E54" s="44">
        <v>539.04999999999995</v>
      </c>
      <c r="F54" s="43"/>
      <c r="G54" s="44">
        <v>539.04999999999995</v>
      </c>
      <c r="H54" s="49">
        <v>37.729999999999997</v>
      </c>
      <c r="I54" s="43"/>
      <c r="J54" s="43"/>
      <c r="K54" s="49">
        <v>37.729999999999997</v>
      </c>
      <c r="L54" s="44" t="s">
        <v>161</v>
      </c>
      <c r="M54" s="44" t="s">
        <v>161</v>
      </c>
    </row>
    <row r="55" spans="1:13" ht="112.8">
      <c r="A55" s="38" t="s">
        <v>162</v>
      </c>
      <c r="B55" s="39" t="s">
        <v>163</v>
      </c>
      <c r="C55" s="40" t="s">
        <v>164</v>
      </c>
      <c r="D55" s="41" t="s">
        <v>165</v>
      </c>
      <c r="E55" s="42" t="s">
        <v>166</v>
      </c>
      <c r="F55" s="42" t="s">
        <v>167</v>
      </c>
      <c r="G55" s="42">
        <v>1173.02</v>
      </c>
      <c r="H55" s="43">
        <v>293.05</v>
      </c>
      <c r="I55" s="43">
        <v>232.44</v>
      </c>
      <c r="J55" s="42" t="s">
        <v>168</v>
      </c>
      <c r="K55" s="43">
        <v>10.84</v>
      </c>
      <c r="L55" s="42" t="s">
        <v>169</v>
      </c>
      <c r="M55" s="42" t="s">
        <v>170</v>
      </c>
    </row>
    <row r="56" spans="1:13" ht="55.2">
      <c r="A56" s="46" t="s">
        <v>171</v>
      </c>
      <c r="B56" s="39" t="s">
        <v>172</v>
      </c>
      <c r="C56" s="47" t="s">
        <v>173</v>
      </c>
      <c r="D56" s="50">
        <v>1</v>
      </c>
      <c r="E56" s="44" t="s">
        <v>174</v>
      </c>
      <c r="F56" s="43"/>
      <c r="G56" s="44" t="s">
        <v>174</v>
      </c>
      <c r="H56" s="49">
        <v>1491.75</v>
      </c>
      <c r="I56" s="43"/>
      <c r="J56" s="43"/>
      <c r="K56" s="49">
        <v>1491.75</v>
      </c>
      <c r="L56" s="44" t="s">
        <v>161</v>
      </c>
      <c r="M56" s="44" t="s">
        <v>161</v>
      </c>
    </row>
    <row r="57" spans="1:13" ht="55.2">
      <c r="A57" s="46" t="s">
        <v>175</v>
      </c>
      <c r="B57" s="39" t="s">
        <v>172</v>
      </c>
      <c r="C57" s="47" t="s">
        <v>176</v>
      </c>
      <c r="D57" s="50">
        <v>1</v>
      </c>
      <c r="E57" s="44" t="s">
        <v>177</v>
      </c>
      <c r="F57" s="43"/>
      <c r="G57" s="44" t="s">
        <v>177</v>
      </c>
      <c r="H57" s="49">
        <v>360.4</v>
      </c>
      <c r="I57" s="43"/>
      <c r="J57" s="43"/>
      <c r="K57" s="49">
        <v>360.4</v>
      </c>
      <c r="L57" s="44" t="s">
        <v>161</v>
      </c>
      <c r="M57" s="44" t="s">
        <v>161</v>
      </c>
    </row>
    <row r="58" spans="1:13" ht="43.2">
      <c r="A58" s="46" t="s">
        <v>178</v>
      </c>
      <c r="B58" s="39" t="s">
        <v>179</v>
      </c>
      <c r="C58" s="47" t="s">
        <v>180</v>
      </c>
      <c r="D58" s="48" t="s">
        <v>181</v>
      </c>
      <c r="E58" s="44" t="s">
        <v>182</v>
      </c>
      <c r="F58" s="43"/>
      <c r="G58" s="44" t="s">
        <v>182</v>
      </c>
      <c r="H58" s="49">
        <v>24579.45</v>
      </c>
      <c r="I58" s="43"/>
      <c r="J58" s="43"/>
      <c r="K58" s="49">
        <v>24579.45</v>
      </c>
      <c r="L58" s="44" t="s">
        <v>161</v>
      </c>
      <c r="M58" s="44" t="s">
        <v>161</v>
      </c>
    </row>
    <row r="59" spans="1:13" ht="124.2">
      <c r="A59" s="38" t="s">
        <v>183</v>
      </c>
      <c r="B59" s="39" t="s">
        <v>184</v>
      </c>
      <c r="C59" s="40" t="s">
        <v>185</v>
      </c>
      <c r="D59" s="41" t="s">
        <v>186</v>
      </c>
      <c r="E59" s="42" t="s">
        <v>187</v>
      </c>
      <c r="F59" s="43"/>
      <c r="G59" s="42">
        <v>92.12</v>
      </c>
      <c r="H59" s="43">
        <v>2031.92</v>
      </c>
      <c r="I59" s="43">
        <v>1847.68</v>
      </c>
      <c r="J59" s="43"/>
      <c r="K59" s="43">
        <v>184.24</v>
      </c>
      <c r="L59" s="42" t="s">
        <v>188</v>
      </c>
      <c r="M59" s="42" t="s">
        <v>189</v>
      </c>
    </row>
    <row r="60" spans="1:13" ht="96">
      <c r="A60" s="46" t="s">
        <v>190</v>
      </c>
      <c r="B60" s="39" t="s">
        <v>191</v>
      </c>
      <c r="C60" s="47" t="s">
        <v>192</v>
      </c>
      <c r="D60" s="50">
        <v>1</v>
      </c>
      <c r="E60" s="44">
        <v>2113.2399999999998</v>
      </c>
      <c r="F60" s="43"/>
      <c r="G60" s="44">
        <v>2113.2399999999998</v>
      </c>
      <c r="H60" s="49">
        <v>2113.2399999999998</v>
      </c>
      <c r="I60" s="43"/>
      <c r="J60" s="43"/>
      <c r="K60" s="49">
        <v>2113.2399999999998</v>
      </c>
      <c r="L60" s="44" t="s">
        <v>161</v>
      </c>
      <c r="M60" s="44" t="s">
        <v>161</v>
      </c>
    </row>
    <row r="61" spans="1:13" ht="96">
      <c r="A61" s="46" t="s">
        <v>193</v>
      </c>
      <c r="B61" s="39" t="s">
        <v>194</v>
      </c>
      <c r="C61" s="47" t="s">
        <v>195</v>
      </c>
      <c r="D61" s="50">
        <v>1</v>
      </c>
      <c r="E61" s="44">
        <v>2577.0500000000002</v>
      </c>
      <c r="F61" s="43"/>
      <c r="G61" s="44">
        <v>2577.0500000000002</v>
      </c>
      <c r="H61" s="49">
        <v>2577.0500000000002</v>
      </c>
      <c r="I61" s="43"/>
      <c r="J61" s="43"/>
      <c r="K61" s="49">
        <v>2577.0500000000002</v>
      </c>
      <c r="L61" s="44" t="s">
        <v>161</v>
      </c>
      <c r="M61" s="44" t="s">
        <v>161</v>
      </c>
    </row>
    <row r="62" spans="1:13" ht="101.4">
      <c r="A62" s="38" t="s">
        <v>196</v>
      </c>
      <c r="B62" s="39" t="s">
        <v>197</v>
      </c>
      <c r="C62" s="40" t="s">
        <v>198</v>
      </c>
      <c r="D62" s="41" t="s">
        <v>199</v>
      </c>
      <c r="E62" s="42" t="s">
        <v>200</v>
      </c>
      <c r="F62" s="43"/>
      <c r="G62" s="42">
        <v>216.65</v>
      </c>
      <c r="H62" s="43">
        <v>331.09</v>
      </c>
      <c r="I62" s="43">
        <v>324.58999999999997</v>
      </c>
      <c r="J62" s="43"/>
      <c r="K62" s="43">
        <v>6.5</v>
      </c>
      <c r="L62" s="42" t="s">
        <v>201</v>
      </c>
      <c r="M62" s="42" t="s">
        <v>202</v>
      </c>
    </row>
    <row r="63" spans="1:13" ht="20.399999999999999">
      <c r="A63" s="54" t="s">
        <v>81</v>
      </c>
      <c r="B63" s="55"/>
      <c r="C63" s="55"/>
      <c r="D63" s="55"/>
      <c r="E63" s="55"/>
      <c r="F63" s="55"/>
      <c r="G63" s="55"/>
      <c r="H63" s="42">
        <v>37694.79</v>
      </c>
      <c r="I63" s="42">
        <v>5404.95</v>
      </c>
      <c r="J63" s="42" t="s">
        <v>203</v>
      </c>
      <c r="K63" s="42">
        <v>31518.89</v>
      </c>
      <c r="L63" s="43"/>
      <c r="M63" s="42" t="s">
        <v>204</v>
      </c>
    </row>
    <row r="64" spans="1:13">
      <c r="A64" s="54" t="s">
        <v>84</v>
      </c>
      <c r="B64" s="55"/>
      <c r="C64" s="55"/>
      <c r="D64" s="55"/>
      <c r="E64" s="55"/>
      <c r="F64" s="55"/>
      <c r="G64" s="55"/>
      <c r="H64" s="42">
        <v>4910.17</v>
      </c>
      <c r="I64" s="43"/>
      <c r="J64" s="43"/>
      <c r="K64" s="43"/>
      <c r="L64" s="43"/>
      <c r="M64" s="43"/>
    </row>
    <row r="65" spans="1:13">
      <c r="A65" s="54" t="s">
        <v>85</v>
      </c>
      <c r="B65" s="55"/>
      <c r="C65" s="55"/>
      <c r="D65" s="55"/>
      <c r="E65" s="55"/>
      <c r="F65" s="55"/>
      <c r="G65" s="55"/>
      <c r="H65" s="42">
        <v>2868.87</v>
      </c>
      <c r="I65" s="43"/>
      <c r="J65" s="43"/>
      <c r="K65" s="43"/>
      <c r="L65" s="43"/>
      <c r="M65" s="43"/>
    </row>
    <row r="66" spans="1:13" ht="20.399999999999999">
      <c r="A66" s="56" t="s">
        <v>205</v>
      </c>
      <c r="B66" s="55"/>
      <c r="C66" s="55"/>
      <c r="D66" s="55"/>
      <c r="E66" s="55"/>
      <c r="F66" s="55"/>
      <c r="G66" s="55"/>
      <c r="H66" s="44">
        <v>45473.83</v>
      </c>
      <c r="I66" s="43"/>
      <c r="J66" s="43"/>
      <c r="K66" s="43"/>
      <c r="L66" s="43"/>
      <c r="M66" s="44" t="s">
        <v>204</v>
      </c>
    </row>
    <row r="67" spans="1:13" ht="19.2" customHeight="1">
      <c r="A67" s="59" t="s">
        <v>206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</row>
    <row r="68" spans="1:13" ht="91.8">
      <c r="A68" s="38" t="s">
        <v>207</v>
      </c>
      <c r="B68" s="39" t="s">
        <v>208</v>
      </c>
      <c r="C68" s="40" t="s">
        <v>209</v>
      </c>
      <c r="D68" s="45">
        <v>2</v>
      </c>
      <c r="E68" s="42" t="s">
        <v>210</v>
      </c>
      <c r="F68" s="43"/>
      <c r="G68" s="43"/>
      <c r="H68" s="43">
        <v>2053.04</v>
      </c>
      <c r="I68" s="43">
        <v>2053.04</v>
      </c>
      <c r="J68" s="43"/>
      <c r="K68" s="43"/>
      <c r="L68" s="42" t="s">
        <v>211</v>
      </c>
      <c r="M68" s="42" t="s">
        <v>212</v>
      </c>
    </row>
    <row r="69" spans="1:13" ht="91.8">
      <c r="A69" s="38" t="s">
        <v>213</v>
      </c>
      <c r="B69" s="39" t="s">
        <v>208</v>
      </c>
      <c r="C69" s="40" t="s">
        <v>209</v>
      </c>
      <c r="D69" s="45">
        <v>2</v>
      </c>
      <c r="E69" s="42" t="s">
        <v>210</v>
      </c>
      <c r="F69" s="43"/>
      <c r="G69" s="43"/>
      <c r="H69" s="43">
        <v>2053.04</v>
      </c>
      <c r="I69" s="43">
        <v>2053.04</v>
      </c>
      <c r="J69" s="43"/>
      <c r="K69" s="43"/>
      <c r="L69" s="42" t="s">
        <v>211</v>
      </c>
      <c r="M69" s="42" t="s">
        <v>212</v>
      </c>
    </row>
    <row r="70" spans="1:13" ht="93.6">
      <c r="A70" s="38" t="s">
        <v>214</v>
      </c>
      <c r="B70" s="39" t="s">
        <v>215</v>
      </c>
      <c r="C70" s="40" t="s">
        <v>216</v>
      </c>
      <c r="D70" s="41" t="s">
        <v>217</v>
      </c>
      <c r="E70" s="42" t="s">
        <v>218</v>
      </c>
      <c r="F70" s="43"/>
      <c r="G70" s="43"/>
      <c r="H70" s="43">
        <v>164.24</v>
      </c>
      <c r="I70" s="43">
        <v>164.24</v>
      </c>
      <c r="J70" s="43"/>
      <c r="K70" s="43"/>
      <c r="L70" s="42" t="s">
        <v>219</v>
      </c>
      <c r="M70" s="42" t="s">
        <v>220</v>
      </c>
    </row>
    <row r="71" spans="1:13">
      <c r="A71" s="54" t="s">
        <v>81</v>
      </c>
      <c r="B71" s="55"/>
      <c r="C71" s="55"/>
      <c r="D71" s="55"/>
      <c r="E71" s="55"/>
      <c r="F71" s="55"/>
      <c r="G71" s="55"/>
      <c r="H71" s="42">
        <v>4270.32</v>
      </c>
      <c r="I71" s="42">
        <v>4270.32</v>
      </c>
      <c r="J71" s="43"/>
      <c r="K71" s="43"/>
      <c r="L71" s="43"/>
      <c r="M71" s="42">
        <v>6.74</v>
      </c>
    </row>
    <row r="72" spans="1:13">
      <c r="A72" s="54" t="s">
        <v>84</v>
      </c>
      <c r="B72" s="55"/>
      <c r="C72" s="55"/>
      <c r="D72" s="55"/>
      <c r="E72" s="55"/>
      <c r="F72" s="55"/>
      <c r="G72" s="55"/>
      <c r="H72" s="42">
        <v>2604.9</v>
      </c>
      <c r="I72" s="43"/>
      <c r="J72" s="43"/>
      <c r="K72" s="43"/>
      <c r="L72" s="43"/>
      <c r="M72" s="43"/>
    </row>
    <row r="73" spans="1:13">
      <c r="A73" s="54" t="s">
        <v>85</v>
      </c>
      <c r="B73" s="55"/>
      <c r="C73" s="55"/>
      <c r="D73" s="55"/>
      <c r="E73" s="55"/>
      <c r="F73" s="55"/>
      <c r="G73" s="55"/>
      <c r="H73" s="42">
        <v>1366.5</v>
      </c>
      <c r="I73" s="43"/>
      <c r="J73" s="43"/>
      <c r="K73" s="43"/>
      <c r="L73" s="43"/>
      <c r="M73" s="43"/>
    </row>
    <row r="74" spans="1:13">
      <c r="A74" s="56" t="s">
        <v>221</v>
      </c>
      <c r="B74" s="55"/>
      <c r="C74" s="55"/>
      <c r="D74" s="55"/>
      <c r="E74" s="55"/>
      <c r="F74" s="55"/>
      <c r="G74" s="55"/>
      <c r="H74" s="44">
        <v>8241.7199999999993</v>
      </c>
      <c r="I74" s="43"/>
      <c r="J74" s="43"/>
      <c r="K74" s="43"/>
      <c r="L74" s="43"/>
      <c r="M74" s="44">
        <v>6.74</v>
      </c>
    </row>
    <row r="75" spans="1:13">
      <c r="A75" s="57" t="s">
        <v>222</v>
      </c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1:13" ht="20.399999999999999">
      <c r="A76" s="54" t="s">
        <v>223</v>
      </c>
      <c r="B76" s="55"/>
      <c r="C76" s="55"/>
      <c r="D76" s="55"/>
      <c r="E76" s="55"/>
      <c r="F76" s="55"/>
      <c r="G76" s="55"/>
      <c r="H76" s="42">
        <v>49204.69</v>
      </c>
      <c r="I76" s="42">
        <v>12908.23</v>
      </c>
      <c r="J76" s="42" t="s">
        <v>224</v>
      </c>
      <c r="K76" s="42">
        <v>33141.519999999997</v>
      </c>
      <c r="L76" s="43"/>
      <c r="M76" s="42" t="s">
        <v>225</v>
      </c>
    </row>
    <row r="77" spans="1:13">
      <c r="A77" s="54" t="s">
        <v>84</v>
      </c>
      <c r="B77" s="55"/>
      <c r="C77" s="55"/>
      <c r="D77" s="55"/>
      <c r="E77" s="55"/>
      <c r="F77" s="55"/>
      <c r="G77" s="55"/>
      <c r="H77" s="42">
        <v>11280.27</v>
      </c>
      <c r="I77" s="43"/>
      <c r="J77" s="43"/>
      <c r="K77" s="43"/>
      <c r="L77" s="43"/>
      <c r="M77" s="43"/>
    </row>
    <row r="78" spans="1:13">
      <c r="A78" s="54" t="s">
        <v>85</v>
      </c>
      <c r="B78" s="55"/>
      <c r="C78" s="55"/>
      <c r="D78" s="55"/>
      <c r="E78" s="55"/>
      <c r="F78" s="55"/>
      <c r="G78" s="55"/>
      <c r="H78" s="42">
        <v>6226.36</v>
      </c>
      <c r="I78" s="43"/>
      <c r="J78" s="43"/>
      <c r="K78" s="43"/>
      <c r="L78" s="43"/>
      <c r="M78" s="43"/>
    </row>
    <row r="79" spans="1:13">
      <c r="A79" s="56" t="s">
        <v>226</v>
      </c>
      <c r="B79" s="55"/>
      <c r="C79" s="55"/>
      <c r="D79" s="55"/>
      <c r="E79" s="55"/>
      <c r="F79" s="55"/>
      <c r="G79" s="55"/>
      <c r="H79" s="43"/>
      <c r="I79" s="43"/>
      <c r="J79" s="43"/>
      <c r="K79" s="43"/>
      <c r="L79" s="43"/>
      <c r="M79" s="43"/>
    </row>
    <row r="80" spans="1:13" ht="20.399999999999999">
      <c r="A80" s="54" t="s">
        <v>227</v>
      </c>
      <c r="B80" s="55"/>
      <c r="C80" s="55"/>
      <c r="D80" s="55"/>
      <c r="E80" s="55"/>
      <c r="F80" s="55"/>
      <c r="G80" s="55"/>
      <c r="H80" s="42">
        <v>12045.06</v>
      </c>
      <c r="I80" s="43"/>
      <c r="J80" s="43"/>
      <c r="K80" s="43"/>
      <c r="L80" s="43"/>
      <c r="M80" s="42" t="s">
        <v>228</v>
      </c>
    </row>
    <row r="81" spans="1:13" ht="20.399999999999999">
      <c r="A81" s="54" t="s">
        <v>229</v>
      </c>
      <c r="B81" s="55"/>
      <c r="C81" s="55"/>
      <c r="D81" s="55"/>
      <c r="E81" s="55"/>
      <c r="F81" s="55"/>
      <c r="G81" s="55"/>
      <c r="H81" s="42">
        <v>46424.54</v>
      </c>
      <c r="I81" s="43"/>
      <c r="J81" s="43"/>
      <c r="K81" s="43"/>
      <c r="L81" s="43"/>
      <c r="M81" s="42" t="s">
        <v>230</v>
      </c>
    </row>
    <row r="82" spans="1:13">
      <c r="A82" s="54" t="s">
        <v>231</v>
      </c>
      <c r="B82" s="55"/>
      <c r="C82" s="55"/>
      <c r="D82" s="55"/>
      <c r="E82" s="55"/>
      <c r="F82" s="55"/>
      <c r="G82" s="55"/>
      <c r="H82" s="42">
        <v>8241.7199999999993</v>
      </c>
      <c r="I82" s="43"/>
      <c r="J82" s="43"/>
      <c r="K82" s="43"/>
      <c r="L82" s="43"/>
      <c r="M82" s="42">
        <v>6.74</v>
      </c>
    </row>
    <row r="83" spans="1:13" ht="20.399999999999999">
      <c r="A83" s="54" t="s">
        <v>232</v>
      </c>
      <c r="B83" s="55"/>
      <c r="C83" s="55"/>
      <c r="D83" s="55"/>
      <c r="E83" s="55"/>
      <c r="F83" s="55"/>
      <c r="G83" s="55"/>
      <c r="H83" s="42">
        <v>66711.320000000007</v>
      </c>
      <c r="I83" s="43"/>
      <c r="J83" s="43"/>
      <c r="K83" s="43"/>
      <c r="L83" s="43"/>
      <c r="M83" s="42" t="s">
        <v>225</v>
      </c>
    </row>
    <row r="84" spans="1:13">
      <c r="A84" s="54" t="s">
        <v>233</v>
      </c>
      <c r="B84" s="55"/>
      <c r="C84" s="55"/>
      <c r="D84" s="55"/>
      <c r="E84" s="55"/>
      <c r="F84" s="55"/>
      <c r="G84" s="55"/>
      <c r="H84" s="43"/>
      <c r="I84" s="43"/>
      <c r="J84" s="43"/>
      <c r="K84" s="43"/>
      <c r="L84" s="43"/>
      <c r="M84" s="43"/>
    </row>
    <row r="85" spans="1:13">
      <c r="A85" s="54" t="s">
        <v>234</v>
      </c>
      <c r="B85" s="55"/>
      <c r="C85" s="55"/>
      <c r="D85" s="55"/>
      <c r="E85" s="55"/>
      <c r="F85" s="55"/>
      <c r="G85" s="55"/>
      <c r="H85" s="42">
        <v>33141.519999999997</v>
      </c>
      <c r="I85" s="43"/>
      <c r="J85" s="43"/>
      <c r="K85" s="43"/>
      <c r="L85" s="43"/>
      <c r="M85" s="43"/>
    </row>
    <row r="86" spans="1:13">
      <c r="A86" s="54" t="s">
        <v>235</v>
      </c>
      <c r="B86" s="55"/>
      <c r="C86" s="55"/>
      <c r="D86" s="55"/>
      <c r="E86" s="55"/>
      <c r="F86" s="55"/>
      <c r="G86" s="55"/>
      <c r="H86" s="42">
        <v>3154.94</v>
      </c>
      <c r="I86" s="43"/>
      <c r="J86" s="43"/>
      <c r="K86" s="43"/>
      <c r="L86" s="43"/>
      <c r="M86" s="43"/>
    </row>
    <row r="87" spans="1:13">
      <c r="A87" s="54" t="s">
        <v>236</v>
      </c>
      <c r="B87" s="55"/>
      <c r="C87" s="55"/>
      <c r="D87" s="55"/>
      <c r="E87" s="55"/>
      <c r="F87" s="55"/>
      <c r="G87" s="55"/>
      <c r="H87" s="42">
        <v>13859.15</v>
      </c>
      <c r="I87" s="43"/>
      <c r="J87" s="43"/>
      <c r="K87" s="43"/>
      <c r="L87" s="43"/>
      <c r="M87" s="43"/>
    </row>
    <row r="88" spans="1:13">
      <c r="A88" s="54" t="s">
        <v>237</v>
      </c>
      <c r="B88" s="55"/>
      <c r="C88" s="55"/>
      <c r="D88" s="55"/>
      <c r="E88" s="55"/>
      <c r="F88" s="55"/>
      <c r="G88" s="55"/>
      <c r="H88" s="42">
        <v>11280.27</v>
      </c>
      <c r="I88" s="43"/>
      <c r="J88" s="43"/>
      <c r="K88" s="43"/>
      <c r="L88" s="43"/>
      <c r="M88" s="43"/>
    </row>
    <row r="89" spans="1:13">
      <c r="A89" s="54" t="s">
        <v>238</v>
      </c>
      <c r="B89" s="55"/>
      <c r="C89" s="55"/>
      <c r="D89" s="55"/>
      <c r="E89" s="55"/>
      <c r="F89" s="55"/>
      <c r="G89" s="55"/>
      <c r="H89" s="42">
        <v>6226.36</v>
      </c>
      <c r="I89" s="43"/>
      <c r="J89" s="43"/>
      <c r="K89" s="43"/>
      <c r="L89" s="43"/>
      <c r="M89" s="43"/>
    </row>
    <row r="90" spans="1:13">
      <c r="A90" s="71" t="s">
        <v>245</v>
      </c>
      <c r="B90" s="72"/>
      <c r="C90" s="72"/>
      <c r="D90" s="72"/>
      <c r="E90" s="72"/>
      <c r="F90" s="72"/>
      <c r="G90" s="72"/>
      <c r="H90" s="73">
        <f>H83</f>
        <v>66711.320000000007</v>
      </c>
      <c r="I90" s="43"/>
      <c r="J90" s="43"/>
      <c r="K90" s="43"/>
      <c r="L90" s="43"/>
      <c r="M90" s="43"/>
    </row>
    <row r="91" spans="1:13">
      <c r="A91" s="71" t="s">
        <v>244</v>
      </c>
      <c r="B91" s="72"/>
      <c r="C91" s="72"/>
      <c r="D91" s="72"/>
      <c r="E91" s="72"/>
      <c r="F91" s="72"/>
      <c r="G91" s="72"/>
      <c r="H91" s="73">
        <f>H90*20/100</f>
        <v>13342.264000000001</v>
      </c>
      <c r="I91" s="43"/>
      <c r="J91" s="43"/>
      <c r="K91" s="43"/>
      <c r="L91" s="43"/>
      <c r="M91" s="43"/>
    </row>
    <row r="92" spans="1:13" ht="20.399999999999999">
      <c r="A92" s="71" t="s">
        <v>239</v>
      </c>
      <c r="B92" s="72"/>
      <c r="C92" s="72"/>
      <c r="D92" s="72"/>
      <c r="E92" s="72"/>
      <c r="F92" s="72"/>
      <c r="G92" s="72"/>
      <c r="H92" s="74">
        <f>H90+H91</f>
        <v>80053.584000000003</v>
      </c>
      <c r="I92" s="43"/>
      <c r="J92" s="43"/>
      <c r="K92" s="43"/>
      <c r="L92" s="43"/>
      <c r="M92" s="44" t="s">
        <v>225</v>
      </c>
    </row>
    <row r="96" spans="1:13">
      <c r="A96" s="53" t="s">
        <v>241</v>
      </c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</row>
    <row r="97" spans="1:13">
      <c r="A97" s="51" t="s">
        <v>240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</row>
    <row r="99" spans="1:13">
      <c r="A99" s="53" t="s">
        <v>243</v>
      </c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</row>
    <row r="100" spans="1:13">
      <c r="A100" s="51" t="s">
        <v>240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</row>
  </sheetData>
  <mergeCells count="63">
    <mergeCell ref="A26:A28"/>
    <mergeCell ref="B26:B28"/>
    <mergeCell ref="C26:C28"/>
    <mergeCell ref="D26:D28"/>
    <mergeCell ref="E26:G26"/>
    <mergeCell ref="H26:K26"/>
    <mergeCell ref="L26:M27"/>
    <mergeCell ref="G27:G28"/>
    <mergeCell ref="H27:H28"/>
    <mergeCell ref="I27:I28"/>
    <mergeCell ref="K27:K28"/>
    <mergeCell ref="A6:K6"/>
    <mergeCell ref="B12:K12"/>
    <mergeCell ref="B15:M15"/>
    <mergeCell ref="D16:E16"/>
    <mergeCell ref="D20:E20"/>
    <mergeCell ref="D21:E21"/>
    <mergeCell ref="D22:E22"/>
    <mergeCell ref="D19:E19"/>
    <mergeCell ref="D18:E18"/>
    <mergeCell ref="D17:E17"/>
    <mergeCell ref="A30:M30"/>
    <mergeCell ref="A36:G36"/>
    <mergeCell ref="A37:G37"/>
    <mergeCell ref="A38:G38"/>
    <mergeCell ref="A39:G39"/>
    <mergeCell ref="A40:M40"/>
    <mergeCell ref="A44:G44"/>
    <mergeCell ref="A45:G45"/>
    <mergeCell ref="A46:G46"/>
    <mergeCell ref="A47:G47"/>
    <mergeCell ref="A48:M48"/>
    <mergeCell ref="A63:G63"/>
    <mergeCell ref="A64:G64"/>
    <mergeCell ref="A65:G65"/>
    <mergeCell ref="A66:G66"/>
    <mergeCell ref="A67:M67"/>
    <mergeCell ref="A71:G71"/>
    <mergeCell ref="A72:G72"/>
    <mergeCell ref="A73:G73"/>
    <mergeCell ref="A74:G74"/>
    <mergeCell ref="A75:M75"/>
    <mergeCell ref="A76:G76"/>
    <mergeCell ref="A77:G77"/>
    <mergeCell ref="A78:G78"/>
    <mergeCell ref="A79:G79"/>
    <mergeCell ref="A80:G80"/>
    <mergeCell ref="A81:G81"/>
    <mergeCell ref="A82:G82"/>
    <mergeCell ref="A83:G83"/>
    <mergeCell ref="A84:G84"/>
    <mergeCell ref="A85:G85"/>
    <mergeCell ref="A86:G86"/>
    <mergeCell ref="A87:G87"/>
    <mergeCell ref="A88:G88"/>
    <mergeCell ref="A89:G89"/>
    <mergeCell ref="A97:M97"/>
    <mergeCell ref="A99:M99"/>
    <mergeCell ref="A100:M100"/>
    <mergeCell ref="A96:M96"/>
    <mergeCell ref="A90:G90"/>
    <mergeCell ref="A91:G91"/>
    <mergeCell ref="A92:G92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2021-10-02T16:59:29Z</dcterms:modified>
</cp:coreProperties>
</file>