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3256" windowHeight="13176"/>
  </bookViews>
  <sheets>
    <sheet name="ЛСР по форме №4 с материалами" sheetId="2" r:id="rId1"/>
  </sheets>
  <definedNames>
    <definedName name="Print_Titles" localSheetId="0">'ЛСР по форме №4 с материалами'!$29:$29</definedName>
    <definedName name="_xlnm.Print_Titles" localSheetId="0">'ЛСР по форме №4 с материалами'!$29:$29</definedName>
  </definedNames>
  <calcPr calcId="124519"/>
</workbook>
</file>

<file path=xl/calcChain.xml><?xml version="1.0" encoding="utf-8"?>
<calcChain xmlns="http://schemas.openxmlformats.org/spreadsheetml/2006/main">
  <c r="H81" i="2"/>
  <c r="D16" s="1"/>
  <c r="H80"/>
</calcChain>
</file>

<file path=xl/sharedStrings.xml><?xml version="1.0" encoding="utf-8"?>
<sst xmlns="http://schemas.openxmlformats.org/spreadsheetml/2006/main" count="225" uniqueCount="203">
  <si>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</si>
  <si>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</si>
  <si>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</si>
  <si>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</si>
  <si>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</si>
  <si>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</si>
  <si>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</si>
  <si>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</si>
  <si>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</si>
  <si>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</si>
  <si>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</si>
  <si>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</si>
  <si>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</si>
  <si>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</si>
  <si>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</si>
  <si>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</si>
  <si>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</si>
  <si>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</si>
  <si>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эксплуата-
ции машин</t>
  </si>
  <si>
    <t>_______________</t>
  </si>
  <si>
    <t>__________________</t>
  </si>
  <si>
    <t>мате-
риалы</t>
  </si>
  <si>
    <t>Филиал "Заполярная горэлектросеть"</t>
  </si>
  <si>
    <r>
      <t xml:space="preserve">ЛОКАЛЬНЫЙ СМЕТНЫЙ РАСЧЕТ № </t>
    </r>
    <r>
      <rPr>
        <sz val="12"/>
        <rFont val="Arial"/>
        <family val="2"/>
        <charset val="204"/>
      </rPr>
      <t>И21Зап.-КЛ16</t>
    </r>
  </si>
  <si>
    <t>Замена КЛ-0,4кВ КЛ - 377 на 4-х жильный кабель.</t>
  </si>
  <si>
    <t>тыс. руб.</t>
  </si>
  <si>
    <t>___________________________47,551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</si>
  <si>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</si>
  <si>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</si>
  <si>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_______________________________________________________________________________________________113,37</t>
  </si>
  <si>
    <t>чел.час</t>
  </si>
  <si>
    <t>Трудозатраты механизаторов _______________________________________________________________________________________________</t>
  </si>
  <si>
    <t>_______________________________________________________________________________________________2,29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</si>
  <si>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</si>
  <si>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</si>
  <si>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_______________________________________________________________________________________________0,391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</si>
  <si>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</si>
  <si>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_______________________________________________________________________________________________97,077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</si>
  <si>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</si>
  <si>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_______________________________________________________________________________________________84,030</t>
  </si>
  <si>
    <t>Раздел 1. Электромонтажные работы</t>
  </si>
  <si>
    <t>1</t>
  </si>
  <si>
    <r>
      <t>ТЕР01-02-057-03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</si>
  <si>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Разработка грунта вручную в траншеях глубиной до 2 м без креплений с откосами,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ИНДЕКС К ПОЗИЦИИ:
ТЕР01-02-057-03 3 квартал 2021 г. ОЗП=25,29
НР (15859,88 руб.): 75%=88%*0.85 от ФОТ
СП (7612,74 руб.): 36%=45%*0.8 от ФОТ</t>
    </r>
  </si>
  <si>
    <r>
      <t>0,192</t>
    </r>
    <r>
      <rPr>
        <i/>
        <sz val="7"/>
        <rFont val="Arial"/>
        <family val="2"/>
        <charset val="204"/>
      </rPr>
      <t xml:space="preserve">
19,2 / 100</t>
    </r>
  </si>
  <si>
    <t>4355
4355</t>
  </si>
  <si>
    <t>2</t>
  </si>
  <si>
    <r>
      <t>ТЕРм08-02-142-01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</si>
  <si>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Устройство постели при одном кабеле в траншее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ТЕРм08-02-142-01 3 квартал 2021 г. ОЗП=25,29; ЭМ=18,44; ЗПМ=25,29; МАТ=25,27
НР (1347,79 руб.): 89%=105%*0.85 от ФОТ
СП (787,47 руб.): 52%=65%*0.8 от ФОТ</t>
    </r>
  </si>
  <si>
    <r>
      <t>0,6</t>
    </r>
    <r>
      <rPr>
        <i/>
        <sz val="7"/>
        <rFont val="Arial"/>
        <family val="2"/>
        <charset val="204"/>
      </rPr>
      <t xml:space="preserve">
60 / 100</t>
    </r>
  </si>
  <si>
    <t>505,82
99,8</t>
  </si>
  <si>
    <t>3</t>
  </si>
  <si>
    <r>
      <t>ТЕРм08-02-141-01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</si>
  <si>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готовых траншеях без покрытий, масса 1 м: до 1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ТЕРм08-02-141-01 3 квартал 2021 г. ОЗП=25,29; ЭМ=12,03; ЗПМ=25,29; МАТ=10,25
НР (2414,9 руб.): 89%=105%*0.85 от ФОТ
СП (1410,95 руб.): 52%=65%*0.8 от ФОТ</t>
    </r>
  </si>
  <si>
    <r>
      <t>0,5</t>
    </r>
    <r>
      <rPr>
        <i/>
        <sz val="7"/>
        <rFont val="Arial"/>
        <family val="2"/>
        <charset val="204"/>
      </rPr>
      <t xml:space="preserve">
0,6-0,1</t>
    </r>
  </si>
  <si>
    <t>420,07
206,38</t>
  </si>
  <si>
    <t>110,57
8,2</t>
  </si>
  <si>
    <t>665,08
103,69</t>
  </si>
  <si>
    <t>4</t>
  </si>
  <si>
    <r>
      <t>ТЕРм08-02-148-04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</si>
  <si>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Кабель до 35 кВ в проложенных трубах, блоках и коробах, масса 1 м кабеля: до 6 кг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ТЕРм08-02-148-04 3 квартал 2021 г. ОЗП=25,29; ЭМ=10,08; ЗПМ=25,29; МАТ=5,81
НР (988,4 руб.): 89%=105%*0.85 от ФОТ
СП (577,49 руб.): 52%=65%*0.8 от ФОТ</t>
    </r>
  </si>
  <si>
    <t>635,36
433,84</t>
  </si>
  <si>
    <t>134,54
5,29</t>
  </si>
  <si>
    <t>135,62
13,38</t>
  </si>
  <si>
    <t>5</t>
  </si>
  <si>
    <t>Прайс</t>
  </si>
  <si>
    <r>
      <t>Кабель 0,4 кВ АВБбШв 4х70
(м)</t>
    </r>
    <r>
      <rPr>
        <i/>
        <sz val="7"/>
        <rFont val="Arial"/>
        <family val="2"/>
        <charset val="204"/>
      </rPr>
      <t xml:space="preserve">
МАТ=714,00/1,2
(Транспортные расходы МАТ=1,05)</t>
    </r>
  </si>
  <si>
    <r>
      <t>624,75</t>
    </r>
    <r>
      <rPr>
        <b/>
        <i/>
        <sz val="6"/>
        <rFont val="Arial"/>
        <family val="2"/>
        <charset val="204"/>
      </rPr>
      <t xml:space="preserve">
714,00/1,2</t>
    </r>
  </si>
  <si>
    <t>6</t>
  </si>
  <si>
    <r>
      <t>ТССЦ-509-1762</t>
    </r>
    <r>
      <rPr>
        <i/>
        <sz val="7"/>
        <rFont val="Arial"/>
        <family val="2"/>
        <charset val="204"/>
      </rPr>
      <t xml:space="preserve">
Приказ Минстроя России от 28.02.2017 №500/пр</t>
    </r>
  </si>
  <si>
    <r>
      <t>Наконечники кабельные: ТА-70 (прим.)
(100 шт.)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</si>
  <si>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0,08</t>
    </r>
    <r>
      <rPr>
        <b/>
        <i/>
        <sz val="7"/>
        <rFont val="Arial"/>
        <family val="2"/>
        <charset val="204"/>
      </rPr>
      <t xml:space="preserve">
8/100</t>
    </r>
  </si>
  <si>
    <t>7</t>
  </si>
  <si>
    <r>
      <t>ТЕР34-02-003-02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</si>
  <si>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трубопроводов из полиэтиленовых труб: более 2 отверстий
(1 канало-километр трубопровода)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ТЕР34-02-003-02 3 квартал 2021 г. ОЗП=25,29; МАТ=2,64
НР (561,04 руб.): 94%=110%*0.85 от ФОТ
СП (310,36 руб.): 52%=65%*0.8 от ФОТ</t>
    </r>
  </si>
  <si>
    <r>
      <t>0,01</t>
    </r>
    <r>
      <rPr>
        <i/>
        <sz val="7"/>
        <rFont val="Arial"/>
        <family val="2"/>
        <charset val="204"/>
      </rPr>
      <t xml:space="preserve">
10/1000</t>
    </r>
  </si>
  <si>
    <t>57180,86
2360,03</t>
  </si>
  <si>
    <t>8</t>
  </si>
  <si>
    <t>ТССЦ-507-5015</t>
  </si>
  <si>
    <r>
      <t>Муфта полипропиленовая соединительная диаметром: 110 мм
(10 шт.)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</si>
  <si>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0,2</t>
    </r>
    <r>
      <rPr>
        <b/>
        <i/>
        <sz val="7"/>
        <rFont val="Arial"/>
        <family val="2"/>
        <charset val="204"/>
      </rPr>
      <t xml:space="preserve">
2/10</t>
    </r>
  </si>
  <si>
    <t>9</t>
  </si>
  <si>
    <r>
      <t>ТЕРм08-02-143-03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</si>
  <si>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Покрытие кабеля, проложенного в траншее: плитами одного кабеля
(100 м кабеля)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ТЕРм08-02-143-03 3 квартал 2021 г. ОЗП=25,29; ЭМ=13,05; ЗПМ=25,29; МАТ=25,34
НР (2145,66 руб.): 89%=105%*0.85 от ФОТ
СП (1253,64 руб.): 52%=65%*0.8 от ФОТ</t>
    </r>
  </si>
  <si>
    <t>654,9
108,08</t>
  </si>
  <si>
    <t>544,55
50,8</t>
  </si>
  <si>
    <t>4263,83
770,84</t>
  </si>
  <si>
    <t>10</t>
  </si>
  <si>
    <r>
      <t>Плита закрытия кабеля ПЗК 24х48
(шт)</t>
    </r>
    <r>
      <rPr>
        <i/>
        <sz val="7"/>
        <rFont val="Arial"/>
        <family val="2"/>
        <charset val="204"/>
      </rPr>
      <t xml:space="preserve">
МАТ=60,00/1,2
(Транспортные расходы МАТ=1,05)</t>
    </r>
  </si>
  <si>
    <r>
      <t>52,5</t>
    </r>
    <r>
      <rPr>
        <b/>
        <i/>
        <sz val="6"/>
        <rFont val="Arial"/>
        <family val="2"/>
        <charset val="204"/>
      </rPr>
      <t xml:space="preserve">
60,00/1,2</t>
    </r>
  </si>
  <si>
    <t>11</t>
  </si>
  <si>
    <r>
      <t>ТЕР01-02-061-03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</si>
  <si>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Засыпка вручную траншей, пазух котлованов и ям, группа грунтов: 3
(100 м3 грунта)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ИНДЕКС К ПОЗИЦИИ:
ТЕР01-02-061-03 3 квартал 2021 г. ОЗП=25,29
НР (7322,87 руб.): 75%=88%*0.85 от ФОТ
СП (3514,98 руб.): 36%=45%*0.8 от ФОТ</t>
    </r>
  </si>
  <si>
    <r>
      <t>0,189</t>
    </r>
    <r>
      <rPr>
        <i/>
        <sz val="7"/>
        <rFont val="Arial"/>
        <family val="2"/>
        <charset val="204"/>
      </rPr>
      <t xml:space="preserve">
18,9 / 100</t>
    </r>
  </si>
  <si>
    <t>2042,72
2042,72</t>
  </si>
  <si>
    <t>12</t>
  </si>
  <si>
    <r>
      <t>ТЕРм08-02-163-02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</si>
  <si>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Заделка концевая с термоусаживающимися полиэтиленовыми перчатками для 3-4-жильного кабеля с бумажной изоляцией напряжением до 1 кВ, сечение одной жилы: до 120 мм2
(1 шт.)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ТЕРм08-02-163-02 3 квартал 2021 г. ОЗП=25,29; МАТ=15,27
НР (1169,97 руб.): 89%=105%*0.85 от ФОТ
СП (683,58 руб.): 52%=65%*0.8 от ФОТ</t>
    </r>
  </si>
  <si>
    <t>31,95
25,99</t>
  </si>
  <si>
    <t>13</t>
  </si>
  <si>
    <r>
      <t>Муфта концевая 1КНТп-4 70-120
(шт)</t>
    </r>
    <r>
      <rPr>
        <i/>
        <sz val="7"/>
        <rFont val="Arial"/>
        <family val="2"/>
        <charset val="204"/>
      </rPr>
      <t xml:space="preserve">
МАТ=1365,14/1,2
(Транспортные расходы МАТ=1,05)</t>
    </r>
  </si>
  <si>
    <r>
      <t>1194,5</t>
    </r>
    <r>
      <rPr>
        <b/>
        <i/>
        <sz val="6"/>
        <rFont val="Arial"/>
        <family val="2"/>
        <charset val="204"/>
      </rPr>
      <t xml:space="preserve">
1365,14/1,2</t>
    </r>
  </si>
  <si>
    <t>14</t>
  </si>
  <si>
    <r>
      <t>ТЕРм10-06-048-05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</si>
  <si>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Прокладка волоконно-оптических кабелей в траншее (прим. Прокладка сигнальной ленты)
(1 км кабеля)</t>
    </r>
    <r>
      <rPr>
        <i/>
        <sz val="7"/>
        <rFont val="Arial"/>
        <family val="2"/>
        <charset val="204"/>
      </rPr>
      <t xml:space="preserve">
(ПЗ=0,3 (ОЗП=0,3; ЭМ=0,3 к расх.; ЗПМ=0,3; МАТ=0,3 к расх.; ТЗ=0,3; ТЗМ=0,3);
Транспортные расходы МАТ=1,05)
ИНДЕКС К ПОЗИЦИИ:
ТЕРм10-06-048-05 3 квартал 2021 г. ОЗП=25,29; ЭМ=6,77; ЗПМ=25,29; МАТ=25,32
НР (288,46 руб.): 94%=110%*0.85 от ФОТ
СП (159,57 руб.): 52%=65%*0.8 от ФОТ</t>
    </r>
  </si>
  <si>
    <r>
      <t>0,06</t>
    </r>
    <r>
      <rPr>
        <i/>
        <sz val="7"/>
        <rFont val="Arial"/>
        <family val="2"/>
        <charset val="204"/>
      </rPr>
      <t xml:space="preserve">
60/1000</t>
    </r>
  </si>
  <si>
    <t>1081,9
135,79</t>
  </si>
  <si>
    <t>943,26
66,44</t>
  </si>
  <si>
    <t>383,15
100,82</t>
  </si>
  <si>
    <t>15</t>
  </si>
  <si>
    <r>
      <t>Лента сигнальная ЛСЭ-300 "Осторожно кабель"
(100 м)</t>
    </r>
    <r>
      <rPr>
        <i/>
        <sz val="7"/>
        <rFont val="Arial"/>
        <family val="2"/>
        <charset val="204"/>
      </rPr>
      <t xml:space="preserve">
МАТ=1726,84/1,2
(Транспортные расходы МАТ=1,05)</t>
    </r>
  </si>
  <si>
    <r>
      <t>0,6</t>
    </r>
    <r>
      <rPr>
        <b/>
        <i/>
        <sz val="7"/>
        <rFont val="Arial"/>
        <family val="2"/>
        <charset val="204"/>
      </rPr>
      <t xml:space="preserve">
60/100</t>
    </r>
  </si>
  <si>
    <r>
      <t>1510,98</t>
    </r>
    <r>
      <rPr>
        <b/>
        <i/>
        <sz val="6"/>
        <rFont val="Arial"/>
        <family val="2"/>
        <charset val="204"/>
      </rPr>
      <t xml:space="preserve">
1726,84/1,2</t>
    </r>
  </si>
  <si>
    <t>16</t>
  </si>
  <si>
    <r>
      <t>ТЕРм08-02-472-01</t>
    </r>
    <r>
      <rPr>
        <i/>
        <sz val="7"/>
        <rFont val="Arial"/>
        <family val="2"/>
        <charset val="204"/>
      </rPr>
      <t xml:space="preserve">
Приказ Минстроя России от 28.02.2017 №501/пр</t>
    </r>
  </si>
  <si>
    <r>
      <t>Заземлитель горизонтальный из стали: круглой диаметром 12 мм (прим.14 мм)
(100 м)</t>
    </r>
    <r>
      <rPr>
        <i/>
        <sz val="7"/>
        <rFont val="Arial"/>
        <family val="2"/>
        <charset val="204"/>
      </rPr>
      <t xml:space="preserve">
(Транспортные расходы МАТ=1,05)
ИНДЕКС К ПОЗИЦИИ:
ТЕРм08-02-472-01 3 квартал 2021 г. ОЗП=25,29; ЭМ=10,18; ЗПМ=25,29; МАТ=8,1
НР (4771,26 руб.): 89%=105%*0.85 от ФОТ
СП (2787,7 руб.): 52%=65%*0.8 от ФОТ</t>
    </r>
  </si>
  <si>
    <t>466,84
349,6</t>
  </si>
  <si>
    <t>73,07
3,7</t>
  </si>
  <si>
    <t>446,31
56,14</t>
  </si>
  <si>
    <t>17</t>
  </si>
  <si>
    <r>
      <t>ТССЦ-101-1618</t>
    </r>
    <r>
      <rPr>
        <i/>
        <sz val="7"/>
        <rFont val="Arial"/>
        <family val="2"/>
        <charset val="204"/>
      </rPr>
      <t xml:space="preserve">
Приказ Минстроя России от 28.02.2017 №496/пр</t>
    </r>
  </si>
  <si>
    <r>
      <t>Сталь круглая углеродистая обыкновенного качества марки ВСт3пс5-1 диаметром: 14 мм
(т)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</si>
  <si>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18</t>
  </si>
  <si>
    <t>ТССЦ-101-2574</t>
  </si>
  <si>
    <r>
      <t>Болты с гайками и шайбами  диаметром: 10 мм
(т)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</si>
  <si>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r>
      <t>0,0008</t>
    </r>
    <r>
      <rPr>
        <b/>
        <i/>
        <sz val="7"/>
        <rFont val="Arial"/>
        <family val="2"/>
        <charset val="204"/>
      </rPr>
      <t xml:space="preserve">
(0,2+0,4+0,2)/1000</t>
    </r>
  </si>
  <si>
    <t>Итого по разделу 1 Электромонтажные работы</t>
  </si>
  <si>
    <t>Раздел 2. Пусконаладочные работы</t>
  </si>
  <si>
    <t>19</t>
  </si>
  <si>
    <t>ТЕРп01-11-028-01</t>
  </si>
  <si>
    <r>
      <t>Измерение сопротивления изоляции мегаомметром: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(1 линия)</t>
    </r>
    <r>
      <rPr>
        <i/>
        <sz val="7"/>
        <rFont val="Arial"/>
        <family val="2"/>
        <charset val="204"/>
      </rPr>
      <t xml:space="preserve">
ИНДЕКС К ПОЗИЦИИ:
ТЕРп01-11-028-01 3 квартал 2021 г. ОЗП=25,29
НР (123,73 руб.): 61%=72%*0.85 от ФОТ
СП (64,91 руб.): 32%=40%*0.8 от ФОТ</t>
    </r>
  </si>
  <si>
    <t>8,02
8,02</t>
  </si>
  <si>
    <t>Итого по разделу 2 Пусконаладочные работы</t>
  </si>
  <si>
    <t>Раздел 3. Асфальтобетонное покрытие</t>
  </si>
  <si>
    <t>20</t>
  </si>
  <si>
    <r>
      <t>ТЕРр68-12-4</t>
    </r>
    <r>
      <rPr>
        <i/>
        <sz val="7"/>
        <rFont val="Arial"/>
        <family val="2"/>
        <charset val="204"/>
      </rPr>
      <t xml:space="preserve">
Приказ Минстроя России от 28.02.2017 №504/пр</t>
    </r>
  </si>
  <si>
    <r>
      <t>Разборка покрытий и оснований: асфальтобетонных с помощью молотков отбойных
(100 м3 конструкций)</t>
    </r>
    <r>
      <rPr>
        <i/>
        <sz val="7"/>
        <rFont val="Arial"/>
        <family val="2"/>
        <charset val="204"/>
      </rPr>
      <t xml:space="preserve">
ИНДЕКС К ПОЗИЦИИ:
ТЕРр68-12-4 3 квартал 2021 г. ОЗП=25,29; ЭМ=8,43; ЗПМ=25,29
НР (469,7 руб.): 97%=114%*0.85 от ФОТ
СП (232,43 руб.): 48%=60%*0.8 от ФОТ</t>
    </r>
  </si>
  <si>
    <r>
      <t>0,004</t>
    </r>
    <r>
      <rPr>
        <i/>
        <sz val="7"/>
        <rFont val="Arial"/>
        <family val="2"/>
        <charset val="204"/>
      </rPr>
      <t xml:space="preserve">
(5*0,08) / 100</t>
    </r>
  </si>
  <si>
    <t>9797,92
3956,87</t>
  </si>
  <si>
    <t>5841,05
829,87</t>
  </si>
  <si>
    <t>196,96
83,95</t>
  </si>
  <si>
    <t>21</t>
  </si>
  <si>
    <r>
      <t>ТЕР27-03-008-02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</si>
  <si>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Разборка покрытий и оснований: щебеночных
(100 м3 конструкций)</t>
    </r>
    <r>
      <rPr>
        <i/>
        <sz val="7"/>
        <rFont val="Arial"/>
        <family val="2"/>
        <charset val="204"/>
      </rPr>
      <t xml:space="preserve">
ИНДЕКС К ПОЗИЦИИ:
ТЕР27-03-008-02 3 квартал 2021 г. ОЗП=25,29; ЭМ=12,51; ЗПМ=25,29
НР (75,78 руб.): 133%=156%*0.85 от ФОТ
СП (43,3 руб.): 76%=95%*0.8 от ФОТ</t>
    </r>
  </si>
  <si>
    <r>
      <t>0,0075</t>
    </r>
    <r>
      <rPr>
        <i/>
        <sz val="7"/>
        <rFont val="Arial"/>
        <family val="2"/>
        <charset val="204"/>
      </rPr>
      <t xml:space="preserve">
(5*0,15) / 100</t>
    </r>
  </si>
  <si>
    <t>695
201,87</t>
  </si>
  <si>
    <t>493,13
98,54</t>
  </si>
  <si>
    <t>46,27
18,69</t>
  </si>
  <si>
    <t>22</t>
  </si>
  <si>
    <r>
      <t>ТЕР27-04-001-01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</si>
  <si>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подстилающих и выравнивающих слоев оснований: из песка
(100 м3 материала основания (в плотном теле))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ТЕР27-04-001-01 3 квартал 2021 г. ОЗП=25,29; ЭМ=10,75; ЗПМ=25,29; МАТ=10,22
НР (120,83 руб.): 133%=156%*0.85 от ФОТ
СП (69,05 руб.): 76%=95%*0.8 от ФОТ</t>
    </r>
  </si>
  <si>
    <r>
      <t>0,005</t>
    </r>
    <r>
      <rPr>
        <i/>
        <sz val="7"/>
        <rFont val="Arial"/>
        <family val="2"/>
        <charset val="204"/>
      </rPr>
      <t xml:space="preserve">
(5*0,1) / 100</t>
    </r>
  </si>
  <si>
    <t>3315,08
283,65</t>
  </si>
  <si>
    <t>3013,79
434,79</t>
  </si>
  <si>
    <t>161,99
54,98</t>
  </si>
  <si>
    <t>23</t>
  </si>
  <si>
    <t>ТССЦ-408-0122</t>
  </si>
  <si>
    <r>
      <t>Песок природный для строительных: работ средний
(м3)</t>
    </r>
    <r>
      <rPr>
        <i/>
        <sz val="7"/>
        <rFont val="Arial"/>
        <family val="2"/>
        <charset val="204"/>
      </rPr>
      <t xml:space="preserve">
(Транспортные расходы МАТ=1,05)</t>
    </r>
  </si>
  <si>
    <t>24</t>
  </si>
  <si>
    <r>
      <t>ТЕР27-04-005-01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</si>
  <si>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
(1000 м2 основания)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ТЕР27-04-005-01 3 квартал 2021 г. ОЗП=25,29; ЭМ=11,57; ЗПМ=25,29; МАТ=18,2
НР (385,26 руб.): 133%=156%*0.85 от ФОТ
СП (220,15 руб.): 76%=95%*0.8 от ФОТ</t>
    </r>
  </si>
  <si>
    <r>
      <t>0,005</t>
    </r>
    <r>
      <rPr>
        <i/>
        <sz val="7"/>
        <rFont val="Arial"/>
        <family val="2"/>
        <charset val="204"/>
      </rPr>
      <t xml:space="preserve">
5 / 1000</t>
    </r>
  </si>
  <si>
    <t>24679,93
685,27</t>
  </si>
  <si>
    <t>7620,7
1605,55</t>
  </si>
  <si>
    <t>440,86
203,02</t>
  </si>
  <si>
    <t>25</t>
  </si>
  <si>
    <r>
      <t>ТЕР27-06-020-06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</si>
  <si>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Устройство покрытия толщиной 4 см из горячих асфальтобетонных смесей пористых крупнозернистых, плотность каменных материалов: 2,5-2,9 т/м3
(1000 м2 покрытия)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ТЕР27-06-020-06 3 квартал 2021 г. ОЗП=25,29; ЭМ=10,86; ЗПМ=25,29; МАТ=12,88
НР (247,41 руб.): 133%=156%*0.85 от ФОТ
СП (141,38 руб.): 76%=95%*0.8 от ФОТ</t>
    </r>
  </si>
  <si>
    <t>45435,84
829,37</t>
  </si>
  <si>
    <t>3427,89
641,75</t>
  </si>
  <si>
    <t>186,13
81,15</t>
  </si>
  <si>
    <t>26</t>
  </si>
  <si>
    <r>
      <t>ТЕР27-06-021-06</t>
    </r>
    <r>
      <rPr>
        <i/>
        <sz val="7"/>
        <rFont val="Arial"/>
        <family val="2"/>
        <charset val="204"/>
      </rPr>
      <t xml:space="preserve">
Приказ Минстроя России от 28.02.2017 №502/пр</t>
    </r>
  </si>
  <si>
    <r>
      <t>На каждые 0,5 см изменения толщины покрытия добавлять или исключать: к расценке 27-06-020-06
(1000 м2 покрытия)</t>
    </r>
    <r>
      <rPr>
        <i/>
        <sz val="7"/>
        <rFont val="Arial"/>
        <family val="2"/>
        <charset val="204"/>
      </rPr>
      <t xml:space="preserve">
(До 8 см ПЗ=8 (ОЗП=8; ЭМ=8 к расх.; ЗПМ=8; МАТ=8 к расх.; ТЗ=8; ТЗМ=8);
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ТЗМ=1,25;
Транспортные расходы МАТ=1,05)
ИНДЕКС К ПОЗИЦИИ:
ТЕР27-06-021-06 3 квартал 2021 г. ОЗП=25,29; ЭМ=6,77; ЗПМ=25,29; МАТ=12,89
НР (2,62 руб.): 133%=156%*0.85 от ФОТ
СП (1,5 руб.): 76%=95%*0.8 от ФОТ</t>
    </r>
  </si>
  <si>
    <t>41291,64
15,55</t>
  </si>
  <si>
    <t>Итого по разделу 3 Асфальтобетонное покрытие</t>
  </si>
  <si>
    <t>ИТОГИ ПО СМЕТЕ:</t>
  </si>
  <si>
    <t>Итого прямые затраты по смете в текущих ценах</t>
  </si>
  <si>
    <t>11396,38
1486,66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</si>
  <si>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</si>
  <si>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</si>
  <si>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</si>
  <si>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</si>
  <si>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</si>
  <si>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</si>
  <si>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</si>
  <si>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</si>
  <si>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</si>
  <si>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</si>
  <si>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</si>
  <si>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</si>
  <si>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</si>
  <si>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2% от 181498,02</t>
  </si>
  <si>
    <t xml:space="preserve">  Итого с непредвиденными</t>
  </si>
  <si>
    <t xml:space="preserve">  ВСЕГО по смете</t>
  </si>
  <si>
    <t>(должность, подпись, расшифровка)</t>
  </si>
  <si>
    <t>Составил: ___________________________Инженер УКС  И.В. Воробьева</t>
  </si>
  <si>
    <t>Проверил: ___________________________</t>
  </si>
  <si>
    <t>" _____ " ________________ 2021 г.</t>
  </si>
  <si>
    <t>"______ " _______________2021г.</t>
  </si>
  <si>
    <t>Основание: дефектная ведомость</t>
  </si>
  <si>
    <t xml:space="preserve">  НДС 20% </t>
  </si>
  <si>
    <t xml:space="preserve">Составлен(а) в текущих (прогнозных) ценах по состоянию на 3 квартал 2021 г. </t>
  </si>
</sst>
</file>

<file path=xl/styles.xml><?xml version="1.0" encoding="utf-8"?>
<styleSheet xmlns="http://schemas.openxmlformats.org/spreadsheetml/2006/main">
  <numFmts count="1">
    <numFmt numFmtId="164" formatCode="0.000"/>
  </numFmts>
  <fonts count="15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6"/>
      <name val="Arial"/>
      <family val="2"/>
      <charset val="204"/>
    </font>
    <font>
      <b/>
      <i/>
      <sz val="7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4" fillId="0" borderId="0" xfId="0" applyNumberFormat="1" applyFont="1" applyAlignment="1"/>
    <xf numFmtId="0" fontId="2" fillId="0" borderId="2" xfId="0" quotePrefix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quotePrefix="1" applyFont="1" applyBorder="1" applyAlignment="1">
      <alignment horizontal="center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0" fontId="10" fillId="0" borderId="2" xfId="0" quotePrefix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right" vertical="top"/>
    </xf>
    <xf numFmtId="0" fontId="10" fillId="0" borderId="2" xfId="0" quotePrefix="1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2" fontId="8" fillId="0" borderId="2" xfId="0" applyNumberFormat="1" applyFont="1" applyBorder="1" applyAlignment="1">
      <alignment horizontal="right" vertical="top" wrapText="1"/>
    </xf>
    <xf numFmtId="2" fontId="3" fillId="0" borderId="2" xfId="0" applyNumberFormat="1" applyFont="1" applyBorder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164" fontId="4" fillId="2" borderId="0" xfId="0" applyNumberFormat="1" applyFont="1" applyFill="1" applyAlignment="1">
      <alignment horizontal="right"/>
    </xf>
    <xf numFmtId="164" fontId="0" fillId="2" borderId="0" xfId="0" applyNumberFormat="1" applyFill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88"/>
  <sheetViews>
    <sheetView showGridLines="0" tabSelected="1" zoomScaleSheetLayoutView="75" workbookViewId="0">
      <selection activeCell="G24" sqref="G23:G24"/>
    </sheetView>
  </sheetViews>
  <sheetFormatPr defaultColWidth="9.109375" defaultRowHeight="13.2" outlineLevelRow="2"/>
  <cols>
    <col min="1" max="1" width="3.5546875" style="34" customWidth="1"/>
    <col min="2" max="2" width="16.44140625" style="2" customWidth="1"/>
    <col min="3" max="3" width="34.6640625" style="3" customWidth="1"/>
    <col min="4" max="4" width="17.109375" style="4" customWidth="1"/>
    <col min="5" max="5" width="8.6640625" style="5" customWidth="1"/>
    <col min="6" max="13" width="8.6640625" style="6" customWidth="1"/>
    <col min="14" max="14" width="9.109375" style="6"/>
    <col min="15" max="15" width="7.109375" style="6" customWidth="1"/>
    <col min="16" max="17" width="6.33203125" style="6" customWidth="1"/>
    <col min="18" max="16384" width="9.109375" style="7"/>
  </cols>
  <sheetData>
    <row r="1" spans="1:17" outlineLevel="2">
      <c r="A1" s="1" t="s">
        <v>6</v>
      </c>
      <c r="J1" s="1" t="s">
        <v>7</v>
      </c>
      <c r="N1" s="7"/>
      <c r="O1" s="7"/>
      <c r="P1" s="7"/>
      <c r="Q1" s="7"/>
    </row>
    <row r="2" spans="1:17" outlineLevel="1">
      <c r="A2" s="8"/>
      <c r="J2" s="8"/>
      <c r="N2" s="7"/>
      <c r="O2" s="7"/>
      <c r="P2" s="7"/>
      <c r="Q2" s="7"/>
    </row>
    <row r="3" spans="1:17" outlineLevel="1">
      <c r="A3" s="8"/>
      <c r="J3" s="8"/>
      <c r="N3" s="7"/>
      <c r="O3" s="7"/>
      <c r="P3" s="7"/>
      <c r="Q3" s="7"/>
    </row>
    <row r="4" spans="1:17" outlineLevel="1">
      <c r="A4" s="8" t="s">
        <v>19</v>
      </c>
      <c r="J4" s="8" t="s">
        <v>20</v>
      </c>
      <c r="N4" s="7"/>
      <c r="O4" s="7"/>
      <c r="P4" s="7"/>
      <c r="Q4" s="7"/>
    </row>
    <row r="5" spans="1:17" outlineLevel="1">
      <c r="A5" s="9" t="s">
        <v>198</v>
      </c>
      <c r="J5" s="9" t="s">
        <v>199</v>
      </c>
      <c r="N5" s="7"/>
      <c r="O5" s="7"/>
      <c r="P5" s="7"/>
      <c r="Q5" s="7"/>
    </row>
    <row r="6" spans="1:17">
      <c r="A6" s="56" t="s">
        <v>22</v>
      </c>
      <c r="B6" s="55"/>
      <c r="C6" s="55"/>
      <c r="D6" s="55"/>
      <c r="E6" s="55"/>
      <c r="F6" s="55"/>
      <c r="G6" s="55"/>
      <c r="H6" s="55"/>
      <c r="I6" s="55"/>
      <c r="J6" s="55"/>
      <c r="K6" s="55"/>
      <c r="N6" s="7"/>
      <c r="O6" s="7"/>
      <c r="P6" s="7"/>
      <c r="Q6" s="7"/>
    </row>
    <row r="7" spans="1:17">
      <c r="A7" s="4"/>
      <c r="B7" s="10"/>
      <c r="C7" s="11"/>
      <c r="D7" s="12" t="s">
        <v>0</v>
      </c>
      <c r="E7" s="13"/>
      <c r="F7" s="19"/>
      <c r="G7" s="19"/>
      <c r="H7" s="11"/>
      <c r="I7" s="11"/>
      <c r="J7" s="11"/>
      <c r="N7" s="7"/>
      <c r="O7" s="7"/>
      <c r="P7" s="7"/>
      <c r="Q7" s="7"/>
    </row>
    <row r="8" spans="1:17">
      <c r="A8" s="4"/>
      <c r="B8" s="14"/>
      <c r="C8" s="6"/>
      <c r="D8" s="6"/>
      <c r="E8" s="6"/>
      <c r="N8" s="7"/>
      <c r="O8" s="7"/>
      <c r="P8" s="7"/>
      <c r="Q8" s="7"/>
    </row>
    <row r="9" spans="1:17" ht="15.6">
      <c r="A9" s="4"/>
      <c r="B9" s="14"/>
      <c r="C9" s="6"/>
      <c r="D9" s="15" t="s">
        <v>23</v>
      </c>
      <c r="F9" s="16"/>
      <c r="G9" s="16"/>
      <c r="H9" s="16"/>
      <c r="N9" s="7"/>
      <c r="O9" s="7"/>
      <c r="P9" s="7"/>
      <c r="Q9" s="7"/>
    </row>
    <row r="10" spans="1:17">
      <c r="A10" s="4"/>
      <c r="B10" s="14"/>
      <c r="C10" s="6"/>
      <c r="D10" s="17" t="s">
        <v>1</v>
      </c>
      <c r="F10" s="18"/>
      <c r="G10" s="18"/>
      <c r="H10" s="18"/>
      <c r="N10" s="7"/>
      <c r="O10" s="7"/>
      <c r="P10" s="7"/>
      <c r="Q10" s="7"/>
    </row>
    <row r="11" spans="1:17">
      <c r="A11" s="24"/>
      <c r="B11" s="25"/>
      <c r="C11" s="26"/>
      <c r="D11" s="26"/>
      <c r="E11" s="26"/>
      <c r="F11" s="26"/>
      <c r="G11" s="26"/>
      <c r="H11" s="26"/>
      <c r="I11" s="26"/>
      <c r="J11" s="26"/>
      <c r="N11" s="7"/>
      <c r="O11" s="7"/>
      <c r="P11" s="7"/>
      <c r="Q11" s="7"/>
    </row>
    <row r="12" spans="1:17">
      <c r="A12" s="27" t="s">
        <v>2</v>
      </c>
      <c r="B12" s="66" t="s">
        <v>24</v>
      </c>
      <c r="C12" s="55"/>
      <c r="D12" s="55"/>
      <c r="E12" s="55"/>
      <c r="F12" s="55"/>
      <c r="G12" s="55"/>
      <c r="H12" s="55"/>
      <c r="I12" s="55"/>
      <c r="J12" s="55"/>
      <c r="K12" s="55"/>
      <c r="N12" s="7"/>
      <c r="O12" s="7"/>
      <c r="P12" s="7"/>
      <c r="Q12" s="7"/>
    </row>
    <row r="13" spans="1:17">
      <c r="A13" s="24"/>
      <c r="B13" s="28"/>
      <c r="C13" s="29"/>
      <c r="D13" s="12" t="s">
        <v>3</v>
      </c>
      <c r="E13" s="36"/>
      <c r="F13" s="12"/>
      <c r="G13" s="12"/>
      <c r="H13" s="12"/>
      <c r="I13" s="29"/>
      <c r="J13" s="29"/>
      <c r="K13" s="11"/>
      <c r="N13" s="7"/>
      <c r="O13" s="7"/>
      <c r="P13" s="7"/>
      <c r="Q13" s="7"/>
    </row>
    <row r="14" spans="1:17">
      <c r="A14" s="7"/>
      <c r="B14" s="30"/>
      <c r="C14" s="26"/>
      <c r="D14" s="26"/>
      <c r="E14" s="26"/>
      <c r="F14" s="26"/>
      <c r="G14" s="26"/>
      <c r="H14" s="26"/>
      <c r="I14" s="26"/>
      <c r="J14" s="26"/>
      <c r="N14" s="7"/>
      <c r="O14" s="7"/>
      <c r="P14" s="7"/>
      <c r="Q14" s="7"/>
    </row>
    <row r="15" spans="1:17">
      <c r="A15" s="17"/>
      <c r="B15" s="67" t="s">
        <v>200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7"/>
      <c r="O15" s="7"/>
      <c r="P15" s="7"/>
      <c r="Q15" s="7"/>
    </row>
    <row r="16" spans="1:17">
      <c r="A16" s="17"/>
      <c r="B16" s="31" t="s">
        <v>33</v>
      </c>
      <c r="C16" s="32"/>
      <c r="D16" s="69">
        <f>H81/1000</f>
        <v>222.15357599999999</v>
      </c>
      <c r="E16" s="70"/>
      <c r="F16" s="31" t="s">
        <v>25</v>
      </c>
      <c r="G16" s="20"/>
      <c r="I16" s="20"/>
      <c r="J16" s="26"/>
      <c r="N16" s="7"/>
      <c r="O16" s="7"/>
      <c r="P16" s="7"/>
      <c r="Q16" s="7"/>
    </row>
    <row r="17" spans="1:17" outlineLevel="1">
      <c r="A17" s="17"/>
      <c r="B17" s="31" t="s">
        <v>38</v>
      </c>
      <c r="C17" s="32"/>
      <c r="D17" s="65" t="s">
        <v>39</v>
      </c>
      <c r="E17" s="64"/>
      <c r="F17" s="31" t="s">
        <v>25</v>
      </c>
      <c r="G17" s="20"/>
      <c r="I17" s="20"/>
      <c r="J17" s="26"/>
      <c r="N17" s="7"/>
      <c r="O17" s="7"/>
      <c r="P17" s="7"/>
      <c r="Q17" s="7"/>
    </row>
    <row r="18" spans="1:17" outlineLevel="1">
      <c r="A18" s="17"/>
      <c r="B18" s="31" t="s">
        <v>36</v>
      </c>
      <c r="C18" s="32"/>
      <c r="D18" s="65" t="s">
        <v>37</v>
      </c>
      <c r="E18" s="64"/>
      <c r="F18" s="31" t="s">
        <v>25</v>
      </c>
      <c r="G18" s="20"/>
      <c r="I18" s="20"/>
      <c r="J18" s="26"/>
      <c r="N18" s="7"/>
      <c r="O18" s="7"/>
      <c r="P18" s="7"/>
      <c r="Q18" s="7"/>
    </row>
    <row r="19" spans="1:17" outlineLevel="1">
      <c r="A19" s="17"/>
      <c r="B19" s="31" t="s">
        <v>34</v>
      </c>
      <c r="C19" s="32"/>
      <c r="D19" s="65" t="s">
        <v>35</v>
      </c>
      <c r="E19" s="64"/>
      <c r="F19" s="31" t="s">
        <v>25</v>
      </c>
      <c r="G19" s="20"/>
      <c r="I19" s="20"/>
      <c r="J19" s="26"/>
      <c r="N19" s="7"/>
      <c r="O19" s="7"/>
      <c r="P19" s="7"/>
      <c r="Q19" s="7"/>
    </row>
    <row r="20" spans="1:17">
      <c r="A20" s="17"/>
      <c r="B20" s="31" t="s">
        <v>27</v>
      </c>
      <c r="C20" s="32"/>
      <c r="D20" s="63" t="s">
        <v>26</v>
      </c>
      <c r="E20" s="64"/>
      <c r="F20" s="20" t="s">
        <v>25</v>
      </c>
      <c r="G20" s="20"/>
      <c r="I20" s="20"/>
      <c r="J20" s="26"/>
      <c r="N20" s="7"/>
      <c r="O20" s="7"/>
      <c r="P20" s="7"/>
      <c r="Q20" s="7"/>
    </row>
    <row r="21" spans="1:17" outlineLevel="1">
      <c r="A21" s="17"/>
      <c r="B21" s="31" t="s">
        <v>28</v>
      </c>
      <c r="C21" s="32"/>
      <c r="D21" s="63" t="s">
        <v>29</v>
      </c>
      <c r="E21" s="64"/>
      <c r="F21" s="20" t="s">
        <v>30</v>
      </c>
      <c r="G21" s="20"/>
      <c r="I21" s="20"/>
      <c r="J21" s="26"/>
      <c r="N21" s="7"/>
      <c r="O21" s="7"/>
      <c r="P21" s="7"/>
      <c r="Q21" s="7"/>
    </row>
    <row r="22" spans="1:17" outlineLevel="2">
      <c r="A22" s="17"/>
      <c r="B22" s="31" t="s">
        <v>31</v>
      </c>
      <c r="C22" s="32"/>
      <c r="D22" s="63" t="s">
        <v>32</v>
      </c>
      <c r="E22" s="64"/>
      <c r="F22" s="20" t="s">
        <v>30</v>
      </c>
      <c r="G22" s="20"/>
      <c r="I22" s="20"/>
      <c r="J22" s="26"/>
      <c r="N22" s="7"/>
      <c r="O22" s="7"/>
      <c r="P22" s="7"/>
      <c r="Q22" s="7"/>
    </row>
    <row r="23" spans="1:17">
      <c r="A23" s="17"/>
      <c r="B23" s="37" t="s">
        <v>202</v>
      </c>
      <c r="C23" s="32"/>
      <c r="D23" s="26"/>
      <c r="E23" s="26"/>
      <c r="F23" s="26"/>
      <c r="G23" s="26"/>
      <c r="H23" s="26"/>
      <c r="I23" s="26"/>
      <c r="J23" s="26"/>
      <c r="N23" s="7"/>
      <c r="O23" s="7"/>
      <c r="P23" s="7"/>
      <c r="Q23" s="7"/>
    </row>
    <row r="24" spans="1:17">
      <c r="A24" s="17"/>
      <c r="B24" s="33"/>
      <c r="C24" s="24"/>
      <c r="D24" s="17"/>
      <c r="E24" s="26"/>
      <c r="F24" s="26"/>
      <c r="G24" s="26"/>
      <c r="H24" s="26"/>
      <c r="I24" s="26"/>
      <c r="J24" s="26"/>
      <c r="N24" s="7"/>
      <c r="O24" s="7"/>
      <c r="P24" s="7"/>
      <c r="Q24" s="7"/>
    </row>
    <row r="25" spans="1:17">
      <c r="E25" s="6"/>
      <c r="N25" s="7"/>
      <c r="O25" s="7"/>
      <c r="P25" s="7"/>
      <c r="Q25" s="7"/>
    </row>
    <row r="26" spans="1:17" s="21" customFormat="1" ht="22.5" customHeight="1">
      <c r="A26" s="71" t="s">
        <v>4</v>
      </c>
      <c r="B26" s="72" t="s">
        <v>8</v>
      </c>
      <c r="C26" s="71" t="s">
        <v>9</v>
      </c>
      <c r="D26" s="71" t="s">
        <v>10</v>
      </c>
      <c r="E26" s="71" t="s">
        <v>16</v>
      </c>
      <c r="F26" s="73"/>
      <c r="G26" s="73"/>
      <c r="H26" s="71" t="s">
        <v>17</v>
      </c>
      <c r="I26" s="71"/>
      <c r="J26" s="71"/>
      <c r="K26" s="71"/>
      <c r="L26" s="71" t="s">
        <v>14</v>
      </c>
      <c r="M26" s="71"/>
    </row>
    <row r="27" spans="1:17" s="21" customFormat="1" ht="24" customHeight="1">
      <c r="A27" s="71"/>
      <c r="B27" s="72"/>
      <c r="C27" s="71"/>
      <c r="D27" s="71"/>
      <c r="E27" s="35" t="s">
        <v>11</v>
      </c>
      <c r="F27" s="35" t="s">
        <v>18</v>
      </c>
      <c r="G27" s="71" t="s">
        <v>21</v>
      </c>
      <c r="H27" s="71" t="s">
        <v>5</v>
      </c>
      <c r="I27" s="71" t="s">
        <v>13</v>
      </c>
      <c r="J27" s="35" t="s">
        <v>18</v>
      </c>
      <c r="K27" s="71" t="s">
        <v>21</v>
      </c>
      <c r="L27" s="71"/>
      <c r="M27" s="71"/>
    </row>
    <row r="28" spans="1:17" s="21" customFormat="1" ht="38.25" customHeight="1">
      <c r="A28" s="71"/>
      <c r="B28" s="72"/>
      <c r="C28" s="71"/>
      <c r="D28" s="71"/>
      <c r="E28" s="35" t="s">
        <v>13</v>
      </c>
      <c r="F28" s="35" t="s">
        <v>12</v>
      </c>
      <c r="G28" s="71"/>
      <c r="H28" s="71"/>
      <c r="I28" s="71"/>
      <c r="J28" s="35" t="s">
        <v>12</v>
      </c>
      <c r="K28" s="71"/>
      <c r="L28" s="35" t="s">
        <v>15</v>
      </c>
      <c r="M28" s="35" t="s">
        <v>11</v>
      </c>
    </row>
    <row r="29" spans="1:17">
      <c r="A29" s="22">
        <v>1</v>
      </c>
      <c r="B29" s="23">
        <v>2</v>
      </c>
      <c r="C29" s="35">
        <v>3</v>
      </c>
      <c r="D29" s="35">
        <v>4</v>
      </c>
      <c r="E29" s="35">
        <v>5</v>
      </c>
      <c r="F29" s="22">
        <v>6</v>
      </c>
      <c r="G29" s="22">
        <v>7</v>
      </c>
      <c r="H29" s="22">
        <v>8</v>
      </c>
      <c r="I29" s="22">
        <v>9</v>
      </c>
      <c r="J29" s="22">
        <v>10</v>
      </c>
      <c r="K29" s="22">
        <v>11</v>
      </c>
      <c r="L29" s="22">
        <v>12</v>
      </c>
      <c r="M29" s="22">
        <v>13</v>
      </c>
      <c r="N29" s="7"/>
      <c r="O29" s="7"/>
      <c r="P29" s="7"/>
      <c r="Q29" s="7"/>
    </row>
    <row r="30" spans="1:17" ht="19.2" customHeight="1">
      <c r="A30" s="62" t="s">
        <v>40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</row>
    <row r="31" spans="1:17" ht="160.80000000000001">
      <c r="A31" s="38" t="s">
        <v>41</v>
      </c>
      <c r="B31" s="39" t="s">
        <v>42</v>
      </c>
      <c r="C31" s="40" t="s">
        <v>43</v>
      </c>
      <c r="D31" s="41" t="s">
        <v>44</v>
      </c>
      <c r="E31" s="42" t="s">
        <v>45</v>
      </c>
      <c r="F31" s="43"/>
      <c r="G31" s="43"/>
      <c r="H31" s="43">
        <v>21146.51</v>
      </c>
      <c r="I31" s="43">
        <v>21146.51</v>
      </c>
      <c r="J31" s="43"/>
      <c r="K31" s="43"/>
      <c r="L31" s="43">
        <v>285.2</v>
      </c>
      <c r="M31" s="43">
        <v>54.76</v>
      </c>
    </row>
    <row r="32" spans="1:17" ht="91.8">
      <c r="A32" s="38" t="s">
        <v>46</v>
      </c>
      <c r="B32" s="39" t="s">
        <v>47</v>
      </c>
      <c r="C32" s="40" t="s">
        <v>48</v>
      </c>
      <c r="D32" s="41" t="s">
        <v>49</v>
      </c>
      <c r="E32" s="42" t="s">
        <v>50</v>
      </c>
      <c r="F32" s="42">
        <v>403.92</v>
      </c>
      <c r="G32" s="42">
        <v>2.1</v>
      </c>
      <c r="H32" s="43">
        <v>6015.18</v>
      </c>
      <c r="I32" s="43">
        <v>1514.37</v>
      </c>
      <c r="J32" s="43">
        <v>4468.97</v>
      </c>
      <c r="K32" s="43">
        <v>31.84</v>
      </c>
      <c r="L32" s="43">
        <v>5.3</v>
      </c>
      <c r="M32" s="43">
        <v>3.18</v>
      </c>
    </row>
    <row r="33" spans="1:13" ht="91.8">
      <c r="A33" s="38" t="s">
        <v>51</v>
      </c>
      <c r="B33" s="39" t="s">
        <v>52</v>
      </c>
      <c r="C33" s="40" t="s">
        <v>53</v>
      </c>
      <c r="D33" s="41" t="s">
        <v>54</v>
      </c>
      <c r="E33" s="42" t="s">
        <v>55</v>
      </c>
      <c r="F33" s="42" t="s">
        <v>56</v>
      </c>
      <c r="G33" s="42">
        <v>103.12</v>
      </c>
      <c r="H33" s="43">
        <v>3803.25</v>
      </c>
      <c r="I33" s="43">
        <v>2609.6799999999998</v>
      </c>
      <c r="J33" s="42" t="s">
        <v>57</v>
      </c>
      <c r="K33" s="43">
        <v>528.49</v>
      </c>
      <c r="L33" s="43">
        <v>10.96</v>
      </c>
      <c r="M33" s="43">
        <v>5.48</v>
      </c>
    </row>
    <row r="34" spans="1:13" ht="91.8">
      <c r="A34" s="38" t="s">
        <v>58</v>
      </c>
      <c r="B34" s="39" t="s">
        <v>59</v>
      </c>
      <c r="C34" s="40" t="s">
        <v>60</v>
      </c>
      <c r="D34" s="44">
        <v>0.1</v>
      </c>
      <c r="E34" s="42" t="s">
        <v>61</v>
      </c>
      <c r="F34" s="42" t="s">
        <v>62</v>
      </c>
      <c r="G34" s="42">
        <v>66.98</v>
      </c>
      <c r="H34" s="43">
        <v>1271.72</v>
      </c>
      <c r="I34" s="43">
        <v>1097.18</v>
      </c>
      <c r="J34" s="42" t="s">
        <v>63</v>
      </c>
      <c r="K34" s="43">
        <v>38.92</v>
      </c>
      <c r="L34" s="43">
        <v>23.04</v>
      </c>
      <c r="M34" s="43">
        <v>2.2999999999999998</v>
      </c>
    </row>
    <row r="35" spans="1:13" ht="43.2">
      <c r="A35" s="45" t="s">
        <v>64</v>
      </c>
      <c r="B35" s="39" t="s">
        <v>65</v>
      </c>
      <c r="C35" s="51" t="s">
        <v>66</v>
      </c>
      <c r="D35" s="47">
        <v>60</v>
      </c>
      <c r="E35" s="48" t="s">
        <v>67</v>
      </c>
      <c r="F35" s="43"/>
      <c r="G35" s="48" t="s">
        <v>67</v>
      </c>
      <c r="H35" s="49">
        <v>37485</v>
      </c>
      <c r="I35" s="43"/>
      <c r="J35" s="43"/>
      <c r="K35" s="49">
        <v>37485</v>
      </c>
      <c r="L35" s="43"/>
      <c r="M35" s="43"/>
    </row>
    <row r="36" spans="1:13" ht="40.799999999999997">
      <c r="A36" s="45" t="s">
        <v>68</v>
      </c>
      <c r="B36" s="39" t="s">
        <v>69</v>
      </c>
      <c r="C36" s="46" t="s">
        <v>70</v>
      </c>
      <c r="D36" s="50" t="s">
        <v>71</v>
      </c>
      <c r="E36" s="48">
        <v>4701.13</v>
      </c>
      <c r="F36" s="43"/>
      <c r="G36" s="48">
        <v>4701.13</v>
      </c>
      <c r="H36" s="49">
        <v>376.09</v>
      </c>
      <c r="I36" s="43"/>
      <c r="J36" s="43"/>
      <c r="K36" s="49">
        <v>376.09</v>
      </c>
      <c r="L36" s="43"/>
      <c r="M36" s="43"/>
    </row>
    <row r="37" spans="1:13" ht="168.6">
      <c r="A37" s="38" t="s">
        <v>72</v>
      </c>
      <c r="B37" s="39" t="s">
        <v>73</v>
      </c>
      <c r="C37" s="40" t="s">
        <v>74</v>
      </c>
      <c r="D37" s="41" t="s">
        <v>75</v>
      </c>
      <c r="E37" s="42" t="s">
        <v>76</v>
      </c>
      <c r="F37" s="43"/>
      <c r="G37" s="42">
        <v>54820.83</v>
      </c>
      <c r="H37" s="43">
        <v>2044.12</v>
      </c>
      <c r="I37" s="43">
        <v>596.85</v>
      </c>
      <c r="J37" s="43"/>
      <c r="K37" s="43">
        <v>1447.27</v>
      </c>
      <c r="L37" s="43">
        <v>142.6</v>
      </c>
      <c r="M37" s="43">
        <v>1.43</v>
      </c>
    </row>
    <row r="38" spans="1:13" ht="45.6">
      <c r="A38" s="45" t="s">
        <v>77</v>
      </c>
      <c r="B38" s="39" t="s">
        <v>78</v>
      </c>
      <c r="C38" s="46" t="s">
        <v>79</v>
      </c>
      <c r="D38" s="50" t="s">
        <v>80</v>
      </c>
      <c r="E38" s="48">
        <v>2114.6799999999998</v>
      </c>
      <c r="F38" s="43"/>
      <c r="G38" s="48">
        <v>2114.6799999999998</v>
      </c>
      <c r="H38" s="49">
        <v>422.94</v>
      </c>
      <c r="I38" s="43"/>
      <c r="J38" s="43"/>
      <c r="K38" s="49">
        <v>422.94</v>
      </c>
      <c r="L38" s="43"/>
      <c r="M38" s="43"/>
    </row>
    <row r="39" spans="1:13" ht="91.8">
      <c r="A39" s="38" t="s">
        <v>81</v>
      </c>
      <c r="B39" s="39" t="s">
        <v>82</v>
      </c>
      <c r="C39" s="40" t="s">
        <v>83</v>
      </c>
      <c r="D39" s="41" t="s">
        <v>49</v>
      </c>
      <c r="E39" s="42" t="s">
        <v>84</v>
      </c>
      <c r="F39" s="42" t="s">
        <v>85</v>
      </c>
      <c r="G39" s="42">
        <v>2.27</v>
      </c>
      <c r="H39" s="43">
        <v>5938.32</v>
      </c>
      <c r="I39" s="43">
        <v>1640.01</v>
      </c>
      <c r="J39" s="42" t="s">
        <v>86</v>
      </c>
      <c r="K39" s="43">
        <v>34.479999999999997</v>
      </c>
      <c r="L39" s="43">
        <v>5.74</v>
      </c>
      <c r="M39" s="43">
        <v>3.44</v>
      </c>
    </row>
    <row r="40" spans="1:13" ht="43.2">
      <c r="A40" s="45" t="s">
        <v>87</v>
      </c>
      <c r="B40" s="39" t="s">
        <v>65</v>
      </c>
      <c r="C40" s="46" t="s">
        <v>88</v>
      </c>
      <c r="D40" s="47">
        <v>100</v>
      </c>
      <c r="E40" s="48" t="s">
        <v>89</v>
      </c>
      <c r="F40" s="43"/>
      <c r="G40" s="48" t="s">
        <v>89</v>
      </c>
      <c r="H40" s="49">
        <v>5250</v>
      </c>
      <c r="I40" s="43"/>
      <c r="J40" s="43"/>
      <c r="K40" s="49">
        <v>5250</v>
      </c>
      <c r="L40" s="43"/>
      <c r="M40" s="43"/>
    </row>
    <row r="41" spans="1:13" ht="149.4">
      <c r="A41" s="38" t="s">
        <v>90</v>
      </c>
      <c r="B41" s="39" t="s">
        <v>91</v>
      </c>
      <c r="C41" s="40" t="s">
        <v>92</v>
      </c>
      <c r="D41" s="41" t="s">
        <v>93</v>
      </c>
      <c r="E41" s="42" t="s">
        <v>94</v>
      </c>
      <c r="F41" s="43"/>
      <c r="G41" s="43"/>
      <c r="H41" s="43">
        <v>9763.82</v>
      </c>
      <c r="I41" s="43">
        <v>9763.82</v>
      </c>
      <c r="J41" s="43"/>
      <c r="K41" s="43"/>
      <c r="L41" s="43">
        <v>139.15</v>
      </c>
      <c r="M41" s="43">
        <v>26.3</v>
      </c>
    </row>
    <row r="42" spans="1:13" ht="126">
      <c r="A42" s="38" t="s">
        <v>95</v>
      </c>
      <c r="B42" s="39" t="s">
        <v>96</v>
      </c>
      <c r="C42" s="40" t="s">
        <v>97</v>
      </c>
      <c r="D42" s="44">
        <v>2</v>
      </c>
      <c r="E42" s="42" t="s">
        <v>98</v>
      </c>
      <c r="F42" s="43"/>
      <c r="G42" s="42">
        <v>5.96</v>
      </c>
      <c r="H42" s="43">
        <v>1496.71</v>
      </c>
      <c r="I42" s="43">
        <v>1314.57</v>
      </c>
      <c r="J42" s="43"/>
      <c r="K42" s="43">
        <v>182.14</v>
      </c>
      <c r="L42" s="43">
        <v>1.38</v>
      </c>
      <c r="M42" s="43">
        <v>2.76</v>
      </c>
    </row>
    <row r="43" spans="1:13" ht="43.2">
      <c r="A43" s="45" t="s">
        <v>99</v>
      </c>
      <c r="B43" s="39" t="s">
        <v>65</v>
      </c>
      <c r="C43" s="46" t="s">
        <v>100</v>
      </c>
      <c r="D43" s="47">
        <v>2</v>
      </c>
      <c r="E43" s="48" t="s">
        <v>101</v>
      </c>
      <c r="F43" s="43"/>
      <c r="G43" s="48" t="s">
        <v>101</v>
      </c>
      <c r="H43" s="49">
        <v>2389</v>
      </c>
      <c r="I43" s="43"/>
      <c r="J43" s="43"/>
      <c r="K43" s="49">
        <v>2389</v>
      </c>
      <c r="L43" s="43"/>
      <c r="M43" s="43"/>
    </row>
    <row r="44" spans="1:13" ht="122.4">
      <c r="A44" s="38" t="s">
        <v>102</v>
      </c>
      <c r="B44" s="39" t="s">
        <v>103</v>
      </c>
      <c r="C44" s="40" t="s">
        <v>104</v>
      </c>
      <c r="D44" s="41" t="s">
        <v>105</v>
      </c>
      <c r="E44" s="42" t="s">
        <v>106</v>
      </c>
      <c r="F44" s="42" t="s">
        <v>107</v>
      </c>
      <c r="G44" s="42">
        <v>2.85</v>
      </c>
      <c r="H44" s="43">
        <v>593.53</v>
      </c>
      <c r="I44" s="43">
        <v>206.05</v>
      </c>
      <c r="J44" s="42" t="s">
        <v>108</v>
      </c>
      <c r="K44" s="43">
        <v>4.33</v>
      </c>
      <c r="L44" s="43">
        <v>6.9</v>
      </c>
      <c r="M44" s="43">
        <v>0.41</v>
      </c>
    </row>
    <row r="45" spans="1:13" ht="55.2">
      <c r="A45" s="45" t="s">
        <v>109</v>
      </c>
      <c r="B45" s="39" t="s">
        <v>65</v>
      </c>
      <c r="C45" s="46" t="s">
        <v>110</v>
      </c>
      <c r="D45" s="50" t="s">
        <v>111</v>
      </c>
      <c r="E45" s="48" t="s">
        <v>112</v>
      </c>
      <c r="F45" s="43"/>
      <c r="G45" s="48" t="s">
        <v>112</v>
      </c>
      <c r="H45" s="49">
        <v>906.59</v>
      </c>
      <c r="I45" s="43"/>
      <c r="J45" s="43"/>
      <c r="K45" s="49">
        <v>906.59</v>
      </c>
      <c r="L45" s="43"/>
      <c r="M45" s="43"/>
    </row>
    <row r="46" spans="1:13" ht="91.8">
      <c r="A46" s="38" t="s">
        <v>113</v>
      </c>
      <c r="B46" s="39" t="s">
        <v>114</v>
      </c>
      <c r="C46" s="40" t="s">
        <v>115</v>
      </c>
      <c r="D46" s="41" t="s">
        <v>49</v>
      </c>
      <c r="E46" s="42" t="s">
        <v>116</v>
      </c>
      <c r="F46" s="42" t="s">
        <v>117</v>
      </c>
      <c r="G46" s="42">
        <v>44.17</v>
      </c>
      <c r="H46" s="43">
        <v>5965.82</v>
      </c>
      <c r="I46" s="43">
        <v>5304.83</v>
      </c>
      <c r="J46" s="42" t="s">
        <v>118</v>
      </c>
      <c r="K46" s="43">
        <v>214.68</v>
      </c>
      <c r="L46" s="43">
        <v>19</v>
      </c>
      <c r="M46" s="43">
        <v>11.4</v>
      </c>
    </row>
    <row r="47" spans="1:13" ht="57.6">
      <c r="A47" s="45" t="s">
        <v>119</v>
      </c>
      <c r="B47" s="39" t="s">
        <v>120</v>
      </c>
      <c r="C47" s="46" t="s">
        <v>121</v>
      </c>
      <c r="D47" s="47">
        <v>7.0000000000000007E-2</v>
      </c>
      <c r="E47" s="48">
        <v>60670.21</v>
      </c>
      <c r="F47" s="43"/>
      <c r="G47" s="48">
        <v>60670.21</v>
      </c>
      <c r="H47" s="49">
        <v>4246.91</v>
      </c>
      <c r="I47" s="43"/>
      <c r="J47" s="43"/>
      <c r="K47" s="49">
        <v>4246.91</v>
      </c>
      <c r="L47" s="43"/>
      <c r="M47" s="43"/>
    </row>
    <row r="48" spans="1:13" ht="45.6">
      <c r="A48" s="45" t="s">
        <v>122</v>
      </c>
      <c r="B48" s="39" t="s">
        <v>123</v>
      </c>
      <c r="C48" s="46" t="s">
        <v>124</v>
      </c>
      <c r="D48" s="50" t="s">
        <v>125</v>
      </c>
      <c r="E48" s="48">
        <v>161106.07</v>
      </c>
      <c r="F48" s="43"/>
      <c r="G48" s="48">
        <v>161106.07</v>
      </c>
      <c r="H48" s="49">
        <v>128.88</v>
      </c>
      <c r="I48" s="43"/>
      <c r="J48" s="43"/>
      <c r="K48" s="49">
        <v>128.88</v>
      </c>
      <c r="L48" s="43"/>
      <c r="M48" s="43"/>
    </row>
    <row r="49" spans="1:13">
      <c r="A49" s="57" t="s">
        <v>126</v>
      </c>
      <c r="B49" s="58"/>
      <c r="C49" s="58"/>
      <c r="D49" s="58"/>
      <c r="E49" s="58"/>
      <c r="F49" s="58"/>
      <c r="G49" s="58"/>
      <c r="H49" s="48">
        <v>165213.1</v>
      </c>
      <c r="I49" s="43"/>
      <c r="J49" s="43"/>
      <c r="K49" s="43"/>
      <c r="L49" s="43"/>
      <c r="M49" s="48">
        <v>111.46</v>
      </c>
    </row>
    <row r="50" spans="1:13" ht="19.2" customHeight="1">
      <c r="A50" s="62" t="s">
        <v>127</v>
      </c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</row>
    <row r="51" spans="1:13" ht="129.6">
      <c r="A51" s="38" t="s">
        <v>128</v>
      </c>
      <c r="B51" s="39" t="s">
        <v>129</v>
      </c>
      <c r="C51" s="40" t="s">
        <v>130</v>
      </c>
      <c r="D51" s="44">
        <v>1</v>
      </c>
      <c r="E51" s="42" t="s">
        <v>131</v>
      </c>
      <c r="F51" s="43"/>
      <c r="G51" s="43"/>
      <c r="H51" s="43">
        <v>202.83</v>
      </c>
      <c r="I51" s="43">
        <v>202.83</v>
      </c>
      <c r="J51" s="43"/>
      <c r="K51" s="43"/>
      <c r="L51" s="43">
        <v>0.32</v>
      </c>
      <c r="M51" s="43">
        <v>0.32</v>
      </c>
    </row>
    <row r="52" spans="1:13">
      <c r="A52" s="57" t="s">
        <v>132</v>
      </c>
      <c r="B52" s="58"/>
      <c r="C52" s="58"/>
      <c r="D52" s="58"/>
      <c r="E52" s="58"/>
      <c r="F52" s="58"/>
      <c r="G52" s="58"/>
      <c r="H52" s="48">
        <v>391.47</v>
      </c>
      <c r="I52" s="43"/>
      <c r="J52" s="43"/>
      <c r="K52" s="43"/>
      <c r="L52" s="43"/>
      <c r="M52" s="48">
        <v>0.32</v>
      </c>
    </row>
    <row r="53" spans="1:13" ht="19.2" customHeight="1">
      <c r="A53" s="62" t="s">
        <v>133</v>
      </c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</row>
    <row r="54" spans="1:13" ht="93.6">
      <c r="A54" s="38" t="s">
        <v>134</v>
      </c>
      <c r="B54" s="39" t="s">
        <v>135</v>
      </c>
      <c r="C54" s="40" t="s">
        <v>136</v>
      </c>
      <c r="D54" s="41" t="s">
        <v>137</v>
      </c>
      <c r="E54" s="42" t="s">
        <v>138</v>
      </c>
      <c r="F54" s="42" t="s">
        <v>139</v>
      </c>
      <c r="G54" s="43"/>
      <c r="H54" s="43">
        <v>597.24</v>
      </c>
      <c r="I54" s="43">
        <v>400.28</v>
      </c>
      <c r="J54" s="42" t="s">
        <v>140</v>
      </c>
      <c r="K54" s="43"/>
      <c r="L54" s="43">
        <v>243.35</v>
      </c>
      <c r="M54" s="43">
        <v>0.97</v>
      </c>
    </row>
    <row r="55" spans="1:13" ht="82.2">
      <c r="A55" s="38" t="s">
        <v>141</v>
      </c>
      <c r="B55" s="39" t="s">
        <v>142</v>
      </c>
      <c r="C55" s="40" t="s">
        <v>143</v>
      </c>
      <c r="D55" s="41" t="s">
        <v>144</v>
      </c>
      <c r="E55" s="42" t="s">
        <v>145</v>
      </c>
      <c r="F55" s="42" t="s">
        <v>146</v>
      </c>
      <c r="G55" s="43"/>
      <c r="H55" s="43">
        <v>84.56</v>
      </c>
      <c r="I55" s="43">
        <v>38.29</v>
      </c>
      <c r="J55" s="42" t="s">
        <v>147</v>
      </c>
      <c r="K55" s="43"/>
      <c r="L55" s="43">
        <v>13.22</v>
      </c>
      <c r="M55" s="43">
        <v>0.1</v>
      </c>
    </row>
    <row r="56" spans="1:13" ht="180">
      <c r="A56" s="38" t="s">
        <v>148</v>
      </c>
      <c r="B56" s="39" t="s">
        <v>149</v>
      </c>
      <c r="C56" s="40" t="s">
        <v>150</v>
      </c>
      <c r="D56" s="41" t="s">
        <v>151</v>
      </c>
      <c r="E56" s="42" t="s">
        <v>152</v>
      </c>
      <c r="F56" s="42" t="s">
        <v>153</v>
      </c>
      <c r="G56" s="42">
        <v>17.64</v>
      </c>
      <c r="H56" s="43">
        <v>198.76</v>
      </c>
      <c r="I56" s="43">
        <v>35.869999999999997</v>
      </c>
      <c r="J56" s="42" t="s">
        <v>154</v>
      </c>
      <c r="K56" s="43">
        <v>0.9</v>
      </c>
      <c r="L56" s="43">
        <v>18.077999999999999</v>
      </c>
      <c r="M56" s="43">
        <v>0.09</v>
      </c>
    </row>
    <row r="57" spans="1:13" ht="45.6">
      <c r="A57" s="45" t="s">
        <v>155</v>
      </c>
      <c r="B57" s="39" t="s">
        <v>156</v>
      </c>
      <c r="C57" s="46" t="s">
        <v>157</v>
      </c>
      <c r="D57" s="47">
        <v>5</v>
      </c>
      <c r="E57" s="48">
        <v>1076.3900000000001</v>
      </c>
      <c r="F57" s="43"/>
      <c r="G57" s="48">
        <v>1076.3900000000001</v>
      </c>
      <c r="H57" s="49">
        <v>5381.93</v>
      </c>
      <c r="I57" s="43"/>
      <c r="J57" s="43"/>
      <c r="K57" s="49">
        <v>5381.93</v>
      </c>
      <c r="L57" s="43"/>
      <c r="M57" s="43"/>
    </row>
    <row r="58" spans="1:13" ht="202.8">
      <c r="A58" s="38" t="s">
        <v>158</v>
      </c>
      <c r="B58" s="39" t="s">
        <v>159</v>
      </c>
      <c r="C58" s="40" t="s">
        <v>160</v>
      </c>
      <c r="D58" s="41" t="s">
        <v>161</v>
      </c>
      <c r="E58" s="42" t="s">
        <v>162</v>
      </c>
      <c r="F58" s="42" t="s">
        <v>163</v>
      </c>
      <c r="G58" s="42">
        <v>16373.96</v>
      </c>
      <c r="H58" s="43">
        <v>2017.54</v>
      </c>
      <c r="I58" s="43">
        <v>86.65</v>
      </c>
      <c r="J58" s="42" t="s">
        <v>164</v>
      </c>
      <c r="K58" s="43">
        <v>1490.03</v>
      </c>
      <c r="L58" s="43">
        <v>42.883499999999998</v>
      </c>
      <c r="M58" s="43">
        <v>0.21</v>
      </c>
    </row>
    <row r="59" spans="1:13" ht="191.4">
      <c r="A59" s="38" t="s">
        <v>165</v>
      </c>
      <c r="B59" s="39" t="s">
        <v>166</v>
      </c>
      <c r="C59" s="40" t="s">
        <v>167</v>
      </c>
      <c r="D59" s="41" t="s">
        <v>161</v>
      </c>
      <c r="E59" s="42" t="s">
        <v>168</v>
      </c>
      <c r="F59" s="42" t="s">
        <v>169</v>
      </c>
      <c r="G59" s="42">
        <v>41178.58</v>
      </c>
      <c r="H59" s="43">
        <v>2942.9</v>
      </c>
      <c r="I59" s="43">
        <v>104.87</v>
      </c>
      <c r="J59" s="42" t="s">
        <v>170</v>
      </c>
      <c r="K59" s="43">
        <v>2651.9</v>
      </c>
      <c r="L59" s="43">
        <v>44.045000000000002</v>
      </c>
      <c r="M59" s="43">
        <v>0.22</v>
      </c>
    </row>
    <row r="60" spans="1:13" ht="199.2">
      <c r="A60" s="38" t="s">
        <v>171</v>
      </c>
      <c r="B60" s="39" t="s">
        <v>172</v>
      </c>
      <c r="C60" s="40" t="s">
        <v>173</v>
      </c>
      <c r="D60" s="41" t="s">
        <v>161</v>
      </c>
      <c r="E60" s="42" t="s">
        <v>174</v>
      </c>
      <c r="F60" s="42">
        <v>35.700000000000003</v>
      </c>
      <c r="G60" s="42">
        <v>41240.39</v>
      </c>
      <c r="H60" s="43">
        <v>2661.12</v>
      </c>
      <c r="I60" s="43">
        <v>1.97</v>
      </c>
      <c r="J60" s="43">
        <v>1.21</v>
      </c>
      <c r="K60" s="43">
        <v>2657.94</v>
      </c>
      <c r="L60" s="43">
        <v>0.82799999999999996</v>
      </c>
      <c r="M60" s="43"/>
    </row>
    <row r="61" spans="1:13">
      <c r="A61" s="57" t="s">
        <v>175</v>
      </c>
      <c r="B61" s="58"/>
      <c r="C61" s="58"/>
      <c r="D61" s="58"/>
      <c r="E61" s="58"/>
      <c r="F61" s="58"/>
      <c r="G61" s="58"/>
      <c r="H61" s="48">
        <v>15893.45</v>
      </c>
      <c r="I61" s="43"/>
      <c r="J61" s="43"/>
      <c r="K61" s="43"/>
      <c r="L61" s="43"/>
      <c r="M61" s="48">
        <v>1.59</v>
      </c>
    </row>
    <row r="62" spans="1:13">
      <c r="A62" s="60" t="s">
        <v>176</v>
      </c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</row>
    <row r="63" spans="1:13" ht="20.399999999999999">
      <c r="A63" s="59" t="s">
        <v>177</v>
      </c>
      <c r="B63" s="58"/>
      <c r="C63" s="58"/>
      <c r="D63" s="58"/>
      <c r="E63" s="58"/>
      <c r="F63" s="58"/>
      <c r="G63" s="58"/>
      <c r="H63" s="42">
        <v>123331.27</v>
      </c>
      <c r="I63" s="42">
        <v>46064.63</v>
      </c>
      <c r="J63" s="42" t="s">
        <v>178</v>
      </c>
      <c r="K63" s="42">
        <v>65870.259999999995</v>
      </c>
      <c r="L63" s="43"/>
      <c r="M63" s="42">
        <v>113.37</v>
      </c>
    </row>
    <row r="64" spans="1:13">
      <c r="A64" s="59" t="s">
        <v>179</v>
      </c>
      <c r="B64" s="58"/>
      <c r="C64" s="58"/>
      <c r="D64" s="58"/>
      <c r="E64" s="58"/>
      <c r="F64" s="58"/>
      <c r="G64" s="58"/>
      <c r="H64" s="42">
        <v>38295.550000000003</v>
      </c>
      <c r="I64" s="43"/>
      <c r="J64" s="43"/>
      <c r="K64" s="43"/>
      <c r="L64" s="43"/>
      <c r="M64" s="43"/>
    </row>
    <row r="65" spans="1:13">
      <c r="A65" s="59" t="s">
        <v>180</v>
      </c>
      <c r="B65" s="58"/>
      <c r="C65" s="58"/>
      <c r="D65" s="58"/>
      <c r="E65" s="58"/>
      <c r="F65" s="58"/>
      <c r="G65" s="58"/>
      <c r="H65" s="42">
        <v>19871.2</v>
      </c>
      <c r="I65" s="43"/>
      <c r="J65" s="43"/>
      <c r="K65" s="43"/>
      <c r="L65" s="43"/>
      <c r="M65" s="43"/>
    </row>
    <row r="66" spans="1:13">
      <c r="A66" s="57" t="s">
        <v>181</v>
      </c>
      <c r="B66" s="58"/>
      <c r="C66" s="58"/>
      <c r="D66" s="58"/>
      <c r="E66" s="58"/>
      <c r="F66" s="58"/>
      <c r="G66" s="58"/>
      <c r="H66" s="43"/>
      <c r="I66" s="43"/>
      <c r="J66" s="43"/>
      <c r="K66" s="43"/>
      <c r="L66" s="43"/>
      <c r="M66" s="43"/>
    </row>
    <row r="67" spans="1:13">
      <c r="A67" s="59" t="s">
        <v>182</v>
      </c>
      <c r="B67" s="58"/>
      <c r="C67" s="58"/>
      <c r="D67" s="58"/>
      <c r="E67" s="58"/>
      <c r="F67" s="58"/>
      <c r="G67" s="58"/>
      <c r="H67" s="42">
        <v>84029.77</v>
      </c>
      <c r="I67" s="43"/>
      <c r="J67" s="43"/>
      <c r="K67" s="43"/>
      <c r="L67" s="43"/>
      <c r="M67" s="42">
        <v>84.08</v>
      </c>
    </row>
    <row r="68" spans="1:13">
      <c r="A68" s="59" t="s">
        <v>183</v>
      </c>
      <c r="B68" s="58"/>
      <c r="C68" s="58"/>
      <c r="D68" s="58"/>
      <c r="E68" s="58"/>
      <c r="F68" s="58"/>
      <c r="G68" s="58"/>
      <c r="H68" s="42">
        <v>97076.78</v>
      </c>
      <c r="I68" s="43"/>
      <c r="J68" s="43"/>
      <c r="K68" s="43"/>
      <c r="L68" s="43"/>
      <c r="M68" s="42">
        <v>28.97</v>
      </c>
    </row>
    <row r="69" spans="1:13">
      <c r="A69" s="59" t="s">
        <v>184</v>
      </c>
      <c r="B69" s="58"/>
      <c r="C69" s="58"/>
      <c r="D69" s="58"/>
      <c r="E69" s="58"/>
      <c r="F69" s="58"/>
      <c r="G69" s="58"/>
      <c r="H69" s="42">
        <v>391.47</v>
      </c>
      <c r="I69" s="43"/>
      <c r="J69" s="43"/>
      <c r="K69" s="43"/>
      <c r="L69" s="43"/>
      <c r="M69" s="42">
        <v>0.32</v>
      </c>
    </row>
    <row r="70" spans="1:13">
      <c r="A70" s="59" t="s">
        <v>185</v>
      </c>
      <c r="B70" s="58"/>
      <c r="C70" s="58"/>
      <c r="D70" s="58"/>
      <c r="E70" s="58"/>
      <c r="F70" s="58"/>
      <c r="G70" s="58"/>
      <c r="H70" s="42">
        <v>181498.02</v>
      </c>
      <c r="I70" s="43"/>
      <c r="J70" s="43"/>
      <c r="K70" s="43"/>
      <c r="L70" s="43"/>
      <c r="M70" s="42">
        <v>113.37</v>
      </c>
    </row>
    <row r="71" spans="1:13">
      <c r="A71" s="59" t="s">
        <v>186</v>
      </c>
      <c r="B71" s="58"/>
      <c r="C71" s="58"/>
      <c r="D71" s="58"/>
      <c r="E71" s="58"/>
      <c r="F71" s="58"/>
      <c r="G71" s="58"/>
      <c r="H71" s="43"/>
      <c r="I71" s="43"/>
      <c r="J71" s="43"/>
      <c r="K71" s="43"/>
      <c r="L71" s="43"/>
      <c r="M71" s="43"/>
    </row>
    <row r="72" spans="1:13">
      <c r="A72" s="59" t="s">
        <v>187</v>
      </c>
      <c r="B72" s="58"/>
      <c r="C72" s="58"/>
      <c r="D72" s="58"/>
      <c r="E72" s="58"/>
      <c r="F72" s="58"/>
      <c r="G72" s="58"/>
      <c r="H72" s="42">
        <v>65870.259999999995</v>
      </c>
      <c r="I72" s="43"/>
      <c r="J72" s="43"/>
      <c r="K72" s="43"/>
      <c r="L72" s="43"/>
      <c r="M72" s="43"/>
    </row>
    <row r="73" spans="1:13">
      <c r="A73" s="59" t="s">
        <v>188</v>
      </c>
      <c r="B73" s="58"/>
      <c r="C73" s="58"/>
      <c r="D73" s="58"/>
      <c r="E73" s="58"/>
      <c r="F73" s="58"/>
      <c r="G73" s="58"/>
      <c r="H73" s="42">
        <v>11396.38</v>
      </c>
      <c r="I73" s="43"/>
      <c r="J73" s="43"/>
      <c r="K73" s="43"/>
      <c r="L73" s="43"/>
      <c r="M73" s="43"/>
    </row>
    <row r="74" spans="1:13">
      <c r="A74" s="59" t="s">
        <v>189</v>
      </c>
      <c r="B74" s="58"/>
      <c r="C74" s="58"/>
      <c r="D74" s="58"/>
      <c r="E74" s="58"/>
      <c r="F74" s="58"/>
      <c r="G74" s="58"/>
      <c r="H74" s="42">
        <v>47551.29</v>
      </c>
      <c r="I74" s="43"/>
      <c r="J74" s="43"/>
      <c r="K74" s="43"/>
      <c r="L74" s="43"/>
      <c r="M74" s="43"/>
    </row>
    <row r="75" spans="1:13">
      <c r="A75" s="59" t="s">
        <v>190</v>
      </c>
      <c r="B75" s="58"/>
      <c r="C75" s="58"/>
      <c r="D75" s="58"/>
      <c r="E75" s="58"/>
      <c r="F75" s="58"/>
      <c r="G75" s="58"/>
      <c r="H75" s="42">
        <v>38295.550000000003</v>
      </c>
      <c r="I75" s="43"/>
      <c r="J75" s="43"/>
      <c r="K75" s="43"/>
      <c r="L75" s="43"/>
      <c r="M75" s="43"/>
    </row>
    <row r="76" spans="1:13">
      <c r="A76" s="59" t="s">
        <v>191</v>
      </c>
      <c r="B76" s="58"/>
      <c r="C76" s="58"/>
      <c r="D76" s="58"/>
      <c r="E76" s="58"/>
      <c r="F76" s="58"/>
      <c r="G76" s="58"/>
      <c r="H76" s="42">
        <v>19871.2</v>
      </c>
      <c r="I76" s="43"/>
      <c r="J76" s="43"/>
      <c r="K76" s="43"/>
      <c r="L76" s="43"/>
      <c r="M76" s="43"/>
    </row>
    <row r="77" spans="1:13">
      <c r="A77" s="59" t="s">
        <v>192</v>
      </c>
      <c r="B77" s="58"/>
      <c r="C77" s="58"/>
      <c r="D77" s="58"/>
      <c r="E77" s="58"/>
      <c r="F77" s="58"/>
      <c r="G77" s="58"/>
      <c r="H77" s="42">
        <v>3629.96</v>
      </c>
      <c r="I77" s="43"/>
      <c r="J77" s="43"/>
      <c r="K77" s="43"/>
      <c r="L77" s="43"/>
      <c r="M77" s="43"/>
    </row>
    <row r="78" spans="1:13">
      <c r="A78" s="57" t="s">
        <v>193</v>
      </c>
      <c r="B78" s="58"/>
      <c r="C78" s="58"/>
      <c r="D78" s="58"/>
      <c r="E78" s="58"/>
      <c r="F78" s="58"/>
      <c r="G78" s="58"/>
      <c r="H78" s="52">
        <v>185127.98</v>
      </c>
      <c r="I78" s="43"/>
      <c r="J78" s="43"/>
      <c r="K78" s="43"/>
      <c r="L78" s="43"/>
      <c r="M78" s="43"/>
    </row>
    <row r="79" spans="1:13">
      <c r="A79" s="59"/>
      <c r="B79" s="58"/>
      <c r="C79" s="58"/>
      <c r="D79" s="58"/>
      <c r="E79" s="58"/>
      <c r="F79" s="58"/>
      <c r="G79" s="58"/>
      <c r="H79" s="53"/>
      <c r="I79" s="43"/>
      <c r="J79" s="43"/>
      <c r="K79" s="43"/>
      <c r="L79" s="43"/>
      <c r="M79" s="43"/>
    </row>
    <row r="80" spans="1:13">
      <c r="A80" s="59" t="s">
        <v>201</v>
      </c>
      <c r="B80" s="58"/>
      <c r="C80" s="58"/>
      <c r="D80" s="58"/>
      <c r="E80" s="58"/>
      <c r="F80" s="58"/>
      <c r="G80" s="58"/>
      <c r="H80" s="53">
        <f>H78*20/100</f>
        <v>37025.595999999998</v>
      </c>
      <c r="I80" s="43"/>
      <c r="J80" s="43"/>
      <c r="K80" s="43"/>
      <c r="L80" s="43"/>
      <c r="M80" s="43"/>
    </row>
    <row r="81" spans="1:13">
      <c r="A81" s="57" t="s">
        <v>194</v>
      </c>
      <c r="B81" s="58"/>
      <c r="C81" s="58"/>
      <c r="D81" s="58"/>
      <c r="E81" s="58"/>
      <c r="F81" s="58"/>
      <c r="G81" s="58"/>
      <c r="H81" s="52">
        <f>H78+H80</f>
        <v>222153.576</v>
      </c>
      <c r="I81" s="43"/>
      <c r="J81" s="43"/>
      <c r="K81" s="43"/>
      <c r="L81" s="43"/>
      <c r="M81" s="48">
        <v>113.37</v>
      </c>
    </row>
    <row r="84" spans="1:13">
      <c r="A84" s="56" t="s">
        <v>196</v>
      </c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</row>
    <row r="85" spans="1:13">
      <c r="A85" s="54" t="s">
        <v>195</v>
      </c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</row>
    <row r="87" spans="1:13">
      <c r="A87" s="56" t="s">
        <v>197</v>
      </c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</row>
    <row r="88" spans="1:13">
      <c r="A88" s="54" t="s">
        <v>195</v>
      </c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</row>
  </sheetData>
  <mergeCells count="51">
    <mergeCell ref="A26:A28"/>
    <mergeCell ref="B26:B28"/>
    <mergeCell ref="C26:C28"/>
    <mergeCell ref="D26:D28"/>
    <mergeCell ref="E26:G26"/>
    <mergeCell ref="H26:K26"/>
    <mergeCell ref="L26:M27"/>
    <mergeCell ref="G27:G28"/>
    <mergeCell ref="H27:H28"/>
    <mergeCell ref="I27:I28"/>
    <mergeCell ref="K27:K28"/>
    <mergeCell ref="A6:K6"/>
    <mergeCell ref="B12:K12"/>
    <mergeCell ref="B15:M15"/>
    <mergeCell ref="D16:E16"/>
    <mergeCell ref="D20:E20"/>
    <mergeCell ref="D21:E21"/>
    <mergeCell ref="D22:E22"/>
    <mergeCell ref="D19:E19"/>
    <mergeCell ref="D18:E18"/>
    <mergeCell ref="D17:E17"/>
    <mergeCell ref="A30:M30"/>
    <mergeCell ref="A49:G49"/>
    <mergeCell ref="A50:M50"/>
    <mergeCell ref="A52:G52"/>
    <mergeCell ref="A53:M53"/>
    <mergeCell ref="A61:G61"/>
    <mergeCell ref="A62:M62"/>
    <mergeCell ref="A63:G63"/>
    <mergeCell ref="A64:G64"/>
    <mergeCell ref="A65:G65"/>
    <mergeCell ref="A66:G66"/>
    <mergeCell ref="A67:G67"/>
    <mergeCell ref="A68:G68"/>
    <mergeCell ref="A69:G69"/>
    <mergeCell ref="A70:G70"/>
    <mergeCell ref="A71:G71"/>
    <mergeCell ref="A72:G72"/>
    <mergeCell ref="A73:G73"/>
    <mergeCell ref="A74:G74"/>
    <mergeCell ref="A75:G75"/>
    <mergeCell ref="A76:G76"/>
    <mergeCell ref="A77:G77"/>
    <mergeCell ref="A78:G78"/>
    <mergeCell ref="A79:G79"/>
    <mergeCell ref="A80:G80"/>
    <mergeCell ref="A88:M88"/>
    <mergeCell ref="A84:M84"/>
    <mergeCell ref="A85:M85"/>
    <mergeCell ref="A87:M87"/>
    <mergeCell ref="A81:G81"/>
  </mergeCells>
  <pageMargins left="0.19685039370078741" right="0.19685039370078741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 с материалами</vt:lpstr>
      <vt:lpstr>'ЛСР по форме №4 с материалами'!Print_Titles</vt:lpstr>
      <vt:lpstr>'ЛСР по форме №4 с материалами'!Заголовки_для_печати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А. Константинова</dc:creator>
  <cp:lastModifiedBy>вера</cp:lastModifiedBy>
  <cp:lastPrinted>2018-11-22T12:55:08Z</cp:lastPrinted>
  <dcterms:created xsi:type="dcterms:W3CDTF">2002-02-11T05:58:42Z</dcterms:created>
  <dcterms:modified xsi:type="dcterms:W3CDTF">2021-10-10T19:52:30Z</dcterms:modified>
</cp:coreProperties>
</file>