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-120" yWindow="-120" windowWidth="16608" windowHeight="9432"/>
  </bookViews>
  <sheets>
    <sheet name="ЛСР по форме №4 с материалами" sheetId="2" r:id="rId1"/>
  </sheets>
  <definedNames>
    <definedName name="_xlnm.Print_Titles" localSheetId="0">'ЛСР по форме №4 с материалами'!$28:$28</definedName>
  </definedNames>
  <calcPr calcId="124519"/>
</workbook>
</file>

<file path=xl/calcChain.xml><?xml version="1.0" encoding="utf-8"?>
<calcChain xmlns="http://schemas.openxmlformats.org/spreadsheetml/2006/main">
  <c r="D16" i="2"/>
  <c r="H80"/>
  <c r="H79"/>
  <c r="H78"/>
</calcChain>
</file>

<file path=xl/sharedStrings.xml><?xml version="1.0" encoding="utf-8"?>
<sst xmlns="http://schemas.openxmlformats.org/spreadsheetml/2006/main" count="213" uniqueCount="169">
  <si>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</si>
  <si>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</si>
  <si>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</si>
  <si>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</si>
  <si>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</si>
  <si>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Всего</t>
  </si>
  <si>
    <t>СОГЛАСОВАНО:</t>
  </si>
  <si>
    <t>УТВЕРЖДАЮ:</t>
  </si>
  <si>
    <t>Шифр и номер позиции норматива</t>
  </si>
  <si>
    <t>Наименование работ и затрат, единица измерения</t>
  </si>
  <si>
    <t>Количество</t>
  </si>
  <si>
    <t>всего</t>
  </si>
  <si>
    <t>в т.ч. оплаты труда</t>
  </si>
  <si>
    <t>оплаты труда</t>
  </si>
  <si>
    <t>на единицу</t>
  </si>
  <si>
    <t>Стоимость единицы, руб.</t>
  </si>
  <si>
    <t>Общая стоимость, руб.</t>
  </si>
  <si>
    <t>эксплуата-
ции машин</t>
  </si>
  <si>
    <t>_______________</t>
  </si>
  <si>
    <t>__________________</t>
  </si>
  <si>
    <t>мате-
риалы</t>
  </si>
  <si>
    <t>" _____ " ________________ 2021 г.</t>
  </si>
  <si>
    <t>"______ " _______________2021 г.</t>
  </si>
  <si>
    <t>Затраты труда рабочих, чел.-ч, не занятых обслуживанием машин / ТЗМ</t>
  </si>
  <si>
    <r>
      <t xml:space="preserve">ЛОКАЛЬНЫЙ СМЕТНЫЙ РАСЧЕТ № </t>
    </r>
    <r>
      <rPr>
        <sz val="12"/>
        <rFont val="Arial"/>
        <family val="2"/>
        <charset val="204"/>
      </rPr>
      <t>И24об-Ков.5</t>
    </r>
  </si>
  <si>
    <t>Работы по замене КТП-6 на новую КТПН 160кВА 10/0,4кВ в комплекте с силовым трансформатором ТМГ-160кВА инв.№0008128_кд</t>
  </si>
  <si>
    <t>Основание: дефектная ведомость</t>
  </si>
  <si>
    <t>тыс. руб.</t>
  </si>
  <si>
    <t>___________________________120,239</t>
  </si>
  <si>
    <t>Составлен(а) в текущих (прогнозных) ценах по состоянию на 3 кв.2021г.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</si>
  <si>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</si>
  <si>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</si>
  <si>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_______________________________________________________________________________________________253,3</t>
  </si>
  <si>
    <t>чел.час</t>
  </si>
  <si>
    <t>Сметная стоимость _______________________________________________________________________________________________</t>
  </si>
  <si>
    <t xml:space="preserve">      прочих _______________________________________________________________________________________________</t>
  </si>
  <si>
    <t>_______________________________________________________________________________________________41,464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</si>
  <si>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</si>
  <si>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_______________________________________________________________________________________________757,165</t>
  </si>
  <si>
    <t xml:space="preserve">      строительных работ _______________________________________________________________________________________________</t>
  </si>
  <si>
    <t>_______________________________________________________________________________________________148,149</t>
  </si>
  <si>
    <t>Раздел 1. Демонтажные работы</t>
  </si>
  <si>
    <t>1</t>
  </si>
  <si>
    <r>
      <t>ТЕРм08-01-025-01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</si>
  <si>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Демонтаж.Подстанция комплектная трансформаторная напряжением до 10 кВ с трансформатором мощностью: до 400 кВ•А
(1 подстанция)</t>
    </r>
    <r>
      <rPr>
        <i/>
        <sz val="7"/>
        <rFont val="Arial"/>
        <family val="2"/>
        <charset val="204"/>
      </rPr>
      <t xml:space="preserve">
(Приказ от 04.09.2019 № 519/пр табл.3 п.4 Демонтаж оборудования, не пригодного для дальнейшего использования (предназначено в лом), без разборки и резки ОЗП=0,3; ЭМ=0,3 к расх.; ЗПМ=0,3; МАТ=0 к расх.; ТЗ=0,3; ТЗМ=0,3)
ИНДЕКС К ПОЗИЦИИ:
ТЕРм08-01-025-01 3 квартал 2021 г. ОЗП=25,29; ЭМ=10,6; ЗПМ=25,29; МАТ=8,6
НР (5964,8 руб.): 102% от ФОТ
СП (2982,4 руб.): 51% от ФОТ</t>
    </r>
  </si>
  <si>
    <t>8954,55
4414,5</t>
  </si>
  <si>
    <t>4540,05
1433,34</t>
  </si>
  <si>
    <t>9,27
2,142</t>
  </si>
  <si>
    <t>9,27
2,14</t>
  </si>
  <si>
    <t>Итого прямые затраты по разделу в текущих ценах</t>
  </si>
  <si>
    <t>Накладные расходы</t>
  </si>
  <si>
    <t>Сметная прибыль</t>
  </si>
  <si>
    <t>Итого по разделу 1 Демонтажные работы</t>
  </si>
  <si>
    <t>Раздел 2. Земляные и электромонтажные работы</t>
  </si>
  <si>
    <t>2</t>
  </si>
  <si>
    <r>
      <t>ТЕР01-02-057-03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</si>
  <si>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Разработка грунта вручную в траншеях глубиной до 2 м без креплений с откосами, группа грунтов: 3
(100 м3 грунта)</t>
    </r>
    <r>
      <rPr>
        <i/>
        <sz val="7"/>
        <rFont val="Arial"/>
        <family val="2"/>
        <charset val="204"/>
      </rPr>
      <t xml:space="preserve">
ИНДЕКС К ПОЗИЦИИ:
ТЕР01-02-057-03 3 квартал 2021 г. ОЗП=25,29
НР (445,34 руб.): 93% от ФОТ
СП (191,54 руб.): 40% от ФОТ</t>
    </r>
  </si>
  <si>
    <t>95772,22
95772,22</t>
  </si>
  <si>
    <t xml:space="preserve">248
</t>
  </si>
  <si>
    <t xml:space="preserve">1,24
</t>
  </si>
  <si>
    <t>3</t>
  </si>
  <si>
    <r>
      <t>ТЕР07-01-001-02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</si>
  <si>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Укладка блоков и плит ленточных фундаментов при глубине котлована до 4 м, масса конструкций: до 1,5 т
(100 шт. сборных конструкций)</t>
    </r>
    <r>
      <rPr>
        <i/>
        <sz val="7"/>
        <rFont val="Arial"/>
        <family val="2"/>
        <charset val="204"/>
      </rPr>
      <t xml:space="preserve">
ИНДЕКС К ПОЗИЦИИ:
ТЕР07-01-001-02 3 квартал 2021 г. ОЗП=25,29; ЭМ=11,13; ЗПМ=25,29; МАТ=11,11
НР (1404,21 руб.): 116% от ФОТ
СП (883,69 руб.): 73% от ФОТ</t>
    </r>
  </si>
  <si>
    <t>109969,78
40137,25</t>
  </si>
  <si>
    <t>47270,11
20388,8</t>
  </si>
  <si>
    <t>945,4
407,78</t>
  </si>
  <si>
    <t>91,58
31,26</t>
  </si>
  <si>
    <t>1,83
0,63</t>
  </si>
  <si>
    <t>4</t>
  </si>
  <si>
    <t>прайс</t>
  </si>
  <si>
    <t>Плита 2.61.12-8
(шт.)</t>
  </si>
  <si>
    <t xml:space="preserve">
</t>
  </si>
  <si>
    <t>5</t>
  </si>
  <si>
    <r>
      <t>ТЕР01-02-055-09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</si>
  <si>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Разработка грунта вручную с креплениями в траншеях шириной до 2 м, глубиной: до 3 м, группа грунтов 3
(100 м3 грунта)</t>
    </r>
    <r>
      <rPr>
        <i/>
        <sz val="7"/>
        <rFont val="Arial"/>
        <family val="2"/>
        <charset val="204"/>
      </rPr>
      <t xml:space="preserve">
ИНДЕКС К ПОЗИЦИИ:
ТЕР01-02-055-09 3 квартал 2021 г. ОЗП=25,29
НР (46320,78 руб.): 93% от ФОТ
СП (19922,92 руб.): 40% от ФОТ</t>
    </r>
  </si>
  <si>
    <t>158118,39
158118,39</t>
  </si>
  <si>
    <t xml:space="preserve">381
</t>
  </si>
  <si>
    <t xml:space="preserve">120,02
</t>
  </si>
  <si>
    <t>6</t>
  </si>
  <si>
    <r>
      <t>ТЕР01-02-061-02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</si>
  <si>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Засыпка вручную траншей, пазух котлованов и ям, группа грунтов: 2
(100 м3 грунта)</t>
    </r>
    <r>
      <rPr>
        <i/>
        <sz val="7"/>
        <rFont val="Arial"/>
        <family val="2"/>
        <charset val="204"/>
      </rPr>
      <t xml:space="preserve">
ИНДЕКС К ПОЗИЦИИ:
ТЕР01-02-061-02 3 квартал 2021 г. ОЗП=25,29
НР (10571,48 руб.): 93% от ФОТ
СП (4546,87 руб.): 40% от ФОТ</t>
    </r>
  </si>
  <si>
    <t>36086,3
36086,3</t>
  </si>
  <si>
    <t xml:space="preserve">97,2
</t>
  </si>
  <si>
    <t xml:space="preserve">30,62
</t>
  </si>
  <si>
    <t>7</t>
  </si>
  <si>
    <r>
      <t>ТЕРм08-02-472-02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</si>
  <si>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Заземлитель горизонтальный из стали: полосовой сечением 160 мм2
(100 м)</t>
    </r>
    <r>
      <rPr>
        <i/>
        <sz val="7"/>
        <rFont val="Arial"/>
        <family val="2"/>
        <charset val="204"/>
      </rPr>
      <t xml:space="preserve">
ИНДЕКС К ПОЗИЦИИ:
ТЕРм08-02-472-02 3 квартал 2021 г. ОЗП=25,29; ЭМ=10,86; ЗПМ=25,29; МАТ=6,46
НР (5620,44 руб.): 102% от ФОТ
СП (2810,22 руб.): 51% от ФОТ</t>
    </r>
  </si>
  <si>
    <t>9201,23
7724,58</t>
  </si>
  <si>
    <t>1039,95
147,19</t>
  </si>
  <si>
    <t>727,97
103,03</t>
  </si>
  <si>
    <t>16,6
0,22</t>
  </si>
  <si>
    <t>11,62
0,15</t>
  </si>
  <si>
    <t>8</t>
  </si>
  <si>
    <t>ТССЦ-101-4686</t>
  </si>
  <si>
    <t>Сталь полосовая: 40х5 мм, марка Ст3сп
(т)</t>
  </si>
  <si>
    <t>9</t>
  </si>
  <si>
    <r>
      <t>ТЕРм08-02-471-01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</si>
  <si>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Заземлитель вертикальный из угловой стали размером: 50х50х5 мм
(10 шт.)</t>
    </r>
    <r>
      <rPr>
        <i/>
        <sz val="7"/>
        <rFont val="Arial"/>
        <family val="2"/>
        <charset val="204"/>
      </rPr>
      <t xml:space="preserve">
ИНДЕКС К ПОЗИЦИИ:
ТЕРм08-02-471-01 3 квартал 2021 г. ОЗП=25,29; ЭМ=11,43; ЗПМ=25,29; МАТ=6,74
НР (7291,81 руб.): 102% от ФОТ
СП (3645,9 руб.): 51% от ФОТ</t>
    </r>
  </si>
  <si>
    <t>6076,75
4979,1</t>
  </si>
  <si>
    <t>829,13
127,21</t>
  </si>
  <si>
    <t>1160,78
178,09</t>
  </si>
  <si>
    <t>10,7
0,19</t>
  </si>
  <si>
    <t>14,98
0,27</t>
  </si>
  <si>
    <t>10</t>
  </si>
  <si>
    <t>ТССЦ-101-1641</t>
  </si>
  <si>
    <t>Сталь угловая равнополочная, марка стали: ВСт3кп2, размером 50x50x5 мм
(т)</t>
  </si>
  <si>
    <t>11</t>
  </si>
  <si>
    <r>
      <t>Подстанция комплектная трансформаторная напряжением до 10 кВ с трансформатором мощностью: до 400 кВ•А
(1 подстанция)</t>
    </r>
    <r>
      <rPr>
        <i/>
        <sz val="7"/>
        <rFont val="Arial"/>
        <family val="2"/>
        <charset val="204"/>
      </rPr>
      <t xml:space="preserve">
ИНДЕКС К ПОЗИЦИИ:
ТЕРм08-01-025-01 3 квартал 2021 г. ОЗП=25,29; ЭМ=10,6; ЗПМ=25,29; МАТ=8,6
НР (19882,64 руб.): 102% от ФОТ
СП (9941,32 руб.): 51% от ФОТ</t>
    </r>
  </si>
  <si>
    <t>31069,18
14714,99</t>
  </si>
  <si>
    <t>15133,51
4777,79</t>
  </si>
  <si>
    <t>30,9
7,14</t>
  </si>
  <si>
    <t>12</t>
  </si>
  <si>
    <t>КТПН-160/10(6)/0,4
(шт.)</t>
  </si>
  <si>
    <t>17967,66
5466,69</t>
  </si>
  <si>
    <t>211,21
8,19</t>
  </si>
  <si>
    <t>Итого прямые затраты по разделу с учетом коэффициентов к итогам (Заготовительно-складские расходы МАТ=2%  (Поз. 3-4, 7-12))</t>
  </si>
  <si>
    <t>Итого по разделу 2 Земляные и электромонтажные работы</t>
  </si>
  <si>
    <t>Раздел 3. Пусконаладочные работы</t>
  </si>
  <si>
    <t>13</t>
  </si>
  <si>
    <t>ТЕРп01-11-010-01</t>
  </si>
  <si>
    <r>
      <t>Измерение сопротивления растеканию тока: заземлителя
(1 измерение)</t>
    </r>
    <r>
      <rPr>
        <i/>
        <sz val="7"/>
        <rFont val="Arial"/>
        <family val="2"/>
        <charset val="204"/>
      </rPr>
      <t xml:space="preserve">
ИНДЕКС К ПОЗИЦИИ:
ТЕРп01-11-010-01 3 квартал 2021 г. ОЗП=25,29
НР (603,03 руб.): 78% от ФОТ
СП (278,32 руб.): 36% от ФОТ</t>
    </r>
  </si>
  <si>
    <t>773,12
773,12</t>
  </si>
  <si>
    <t xml:space="preserve">1,22
</t>
  </si>
  <si>
    <t>14</t>
  </si>
  <si>
    <t>ТЕРп01-11-024-01</t>
  </si>
  <si>
    <r>
      <t>Фазировка электрической линии или трансформатора с сетью напряжением: до 1 кВ
(1 фазировка)</t>
    </r>
    <r>
      <rPr>
        <i/>
        <sz val="7"/>
        <rFont val="Arial"/>
        <family val="2"/>
        <charset val="204"/>
      </rPr>
      <t xml:space="preserve">
ИНДЕКС К ПОЗИЦИИ:
ТЕРп01-11-024-01 3 квартал 2021 г. ОЗП=25,29
НР (405,37 руб.): 78% от ФОТ
СП (187,1 руб.): 36% от ФОТ</t>
    </r>
  </si>
  <si>
    <t>519,71
519,71</t>
  </si>
  <si>
    <t xml:space="preserve">0,82
</t>
  </si>
  <si>
    <t>15</t>
  </si>
  <si>
    <t>ТЕРп01-11-024-02</t>
  </si>
  <si>
    <r>
      <t>Фазировка электрической линии или трансформатора с сетью напряжением: свыше 1 кВ
(1 фазировка)</t>
    </r>
    <r>
      <rPr>
        <i/>
        <sz val="7"/>
        <rFont val="Arial"/>
        <family val="2"/>
        <charset val="204"/>
      </rPr>
      <t xml:space="preserve">
ИНДЕКС К ПОЗИЦИИ:
ТЕРп01-11-024-02 3 квартал 2021 г. ОЗП=25,29
НР (800,69 руб.): 78% от ФОТ
СП (369,55 руб.): 36% от ФОТ</t>
    </r>
  </si>
  <si>
    <t>1026,52
1026,52</t>
  </si>
  <si>
    <t xml:space="preserve">1,62
</t>
  </si>
  <si>
    <t>16</t>
  </si>
  <si>
    <t>ТЕРп01-12-020-01</t>
  </si>
  <si>
    <r>
      <t>Испытание сборных и соединительных шин напряжением: до 11 кВ
(1 испытание)</t>
    </r>
    <r>
      <rPr>
        <i/>
        <sz val="7"/>
        <rFont val="Arial"/>
        <family val="2"/>
        <charset val="204"/>
      </rPr>
      <t xml:space="preserve">
ИНДЕКС К ПОЗИЦИИ:
ТЕРп01-12-020-01 3 квартал 2021 г. ОЗП=25,29
НР (9675,1 руб.): 78% от ФОТ
СП (4465,43 руб.): 36% от ФОТ</t>
    </r>
  </si>
  <si>
    <t>4134,66
4134,66</t>
  </si>
  <si>
    <t xml:space="preserve">7,29
</t>
  </si>
  <si>
    <t xml:space="preserve">21,87
</t>
  </si>
  <si>
    <t>17</t>
  </si>
  <si>
    <t>ТЕРп01-12-010-01</t>
  </si>
  <si>
    <r>
      <t>Испытание: обмотки трансформатора силового
(1 испытание)</t>
    </r>
    <r>
      <rPr>
        <i/>
        <sz val="7"/>
        <rFont val="Arial"/>
        <family val="2"/>
        <charset val="204"/>
      </rPr>
      <t xml:space="preserve">
ИНДЕКС К ПОЗИЦИИ:
ТЕРп01-12-010-01 3 квартал 2021 г. ОЗП=25,29
НР (3628,83 руб.): 78% от ФОТ
СП (1674,84 руб.): 36% от ФОТ</t>
    </r>
  </si>
  <si>
    <t>1550,78
1550,78</t>
  </si>
  <si>
    <t xml:space="preserve">2,43
</t>
  </si>
  <si>
    <t>Итого по разделу 3 Пусконаладочные работы</t>
  </si>
  <si>
    <t>ИТОГИ ПО СМЕТЕ:</t>
  </si>
  <si>
    <t>Итого прямые затраты по смете в текущих ценах</t>
  </si>
  <si>
    <t>22507,71
6900,03</t>
  </si>
  <si>
    <t>253,3
10,33</t>
  </si>
  <si>
    <t>Итого прямые затраты по смете с учетом коэффициентов к итогам (Заготовительно-складские расходы МАТ=2%  (Поз. 3-4, 7-12))</t>
  </si>
  <si>
    <t>Итоги по смете:</t>
  </si>
  <si>
    <t xml:space="preserve">  Итого Строительные работы</t>
  </si>
  <si>
    <t>153,71
0,63</t>
  </si>
  <si>
    <t xml:space="preserve">  Итого Монтажные работы</t>
  </si>
  <si>
    <t>66,77
9,7</t>
  </si>
  <si>
    <t xml:space="preserve">  Итого Прочие затраты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</si>
  <si>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</si>
  <si>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</si>
  <si>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</si>
  <si>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</si>
  <si>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</si>
  <si>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</si>
  <si>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</si>
  <si>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ВСЕГО по смете</t>
  </si>
  <si>
    <t>(должность, подпись, расшифровка)</t>
  </si>
  <si>
    <t>Составил: ___________________________Борисенко М.И.</t>
  </si>
  <si>
    <t>Проверил: ___________________________</t>
  </si>
  <si>
    <t xml:space="preserve">  Итого:</t>
  </si>
  <si>
    <t xml:space="preserve">  НДС 20% </t>
  </si>
</sst>
</file>

<file path=xl/styles.xml><?xml version="1.0" encoding="utf-8"?>
<styleSheet xmlns="http://schemas.openxmlformats.org/spreadsheetml/2006/main">
  <numFmts count="1">
    <numFmt numFmtId="166" formatCode="0.000"/>
  </numFmts>
  <fonts count="16"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sz val="12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i/>
      <sz val="7"/>
      <name val="Arial"/>
      <family val="2"/>
      <charset val="204"/>
    </font>
    <font>
      <b/>
      <sz val="10"/>
      <color rgb="FFC00000"/>
      <name val="Arial"/>
      <family val="2"/>
      <charset val="204"/>
    </font>
    <font>
      <b/>
      <sz val="10"/>
      <color rgb="FFC00000"/>
      <name val="Arial Cyr"/>
      <charset val="204"/>
    </font>
    <font>
      <b/>
      <sz val="8"/>
      <color rgb="FFC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 applyAlignment="1">
      <alignment horizontal="left" vertical="top"/>
    </xf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vertical="top"/>
    </xf>
    <xf numFmtId="0" fontId="4" fillId="0" borderId="0" xfId="0" applyFont="1"/>
    <xf numFmtId="0" fontId="4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49" fontId="3" fillId="0" borderId="1" xfId="0" applyNumberFormat="1" applyFont="1" applyBorder="1" applyAlignment="1">
      <alignment horizontal="right" vertical="top"/>
    </xf>
    <xf numFmtId="0" fontId="3" fillId="0" borderId="1" xfId="0" applyFont="1" applyBorder="1" applyAlignment="1">
      <alignment horizontal="right" vertical="top"/>
    </xf>
    <xf numFmtId="0" fontId="5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right" vertical="top"/>
    </xf>
    <xf numFmtId="49" fontId="3" fillId="0" borderId="0" xfId="0" applyNumberFormat="1" applyFont="1"/>
    <xf numFmtId="0" fontId="7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vertical="top"/>
    </xf>
    <xf numFmtId="0" fontId="4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49" fontId="4" fillId="0" borderId="0" xfId="0" applyNumberFormat="1" applyFont="1"/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right" vertical="top" wrapText="1"/>
    </xf>
    <xf numFmtId="49" fontId="4" fillId="0" borderId="1" xfId="0" applyNumberFormat="1" applyFont="1" applyBorder="1"/>
    <xf numFmtId="0" fontId="4" fillId="0" borderId="1" xfId="0" applyFont="1" applyBorder="1" applyAlignment="1">
      <alignment horizontal="right" vertical="top"/>
    </xf>
    <xf numFmtId="49" fontId="4" fillId="0" borderId="0" xfId="0" applyNumberFormat="1" applyFont="1" applyAlignment="1">
      <alignment horizontal="right" vertical="top"/>
    </xf>
    <xf numFmtId="49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top" wrapText="1"/>
    </xf>
    <xf numFmtId="49" fontId="4" fillId="0" borderId="0" xfId="0" applyNumberFormat="1" applyFont="1" applyAlignment="1"/>
    <xf numFmtId="0" fontId="2" fillId="0" borderId="2" xfId="0" quotePrefix="1" applyFont="1" applyBorder="1" applyAlignment="1">
      <alignment horizontal="center" vertical="top"/>
    </xf>
    <xf numFmtId="49" fontId="10" fillId="0" borderId="2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horizontal="right" vertical="top" wrapText="1"/>
    </xf>
    <xf numFmtId="0" fontId="3" fillId="0" borderId="2" xfId="0" applyFont="1" applyBorder="1" applyAlignment="1">
      <alignment horizontal="right" vertical="top"/>
    </xf>
    <xf numFmtId="0" fontId="8" fillId="0" borderId="2" xfId="0" applyFont="1" applyBorder="1" applyAlignment="1">
      <alignment horizontal="right" vertical="top" wrapText="1"/>
    </xf>
    <xf numFmtId="0" fontId="10" fillId="0" borderId="2" xfId="0" quotePrefix="1" applyFont="1" applyBorder="1" applyAlignment="1">
      <alignment horizontal="center" vertical="top"/>
    </xf>
    <xf numFmtId="0" fontId="10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center" vertical="top"/>
    </xf>
    <xf numFmtId="0" fontId="8" fillId="0" borderId="2" xfId="0" applyFont="1" applyBorder="1" applyAlignment="1">
      <alignment horizontal="right" vertical="top"/>
    </xf>
    <xf numFmtId="0" fontId="2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49" fontId="4" fillId="0" borderId="0" xfId="0" applyNumberFormat="1" applyFont="1" applyAlignment="1">
      <alignment horizontal="left" vertical="top" wrapText="1"/>
    </xf>
    <xf numFmtId="49" fontId="4" fillId="0" borderId="0" xfId="0" applyNumberFormat="1" applyFont="1" applyAlignment="1">
      <alignment horizontal="left" wrapText="1"/>
    </xf>
    <xf numFmtId="0" fontId="0" fillId="0" borderId="0" xfId="0" applyAlignment="1">
      <alignment wrapText="1"/>
    </xf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49" fontId="4" fillId="0" borderId="0" xfId="0" applyNumberFormat="1" applyFont="1" applyAlignment="1">
      <alignment horizontal="right"/>
    </xf>
    <xf numFmtId="0" fontId="1" fillId="0" borderId="2" xfId="0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/>
    <xf numFmtId="0" fontId="2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center" vertical="top"/>
    </xf>
    <xf numFmtId="0" fontId="0" fillId="0" borderId="2" xfId="0" applyBorder="1" applyAlignment="1">
      <alignment vertical="top"/>
    </xf>
    <xf numFmtId="0" fontId="11" fillId="0" borderId="0" xfId="0" applyFont="1" applyAlignment="1">
      <alignment horizontal="center" vertical="top" wrapText="1"/>
    </xf>
    <xf numFmtId="2" fontId="8" fillId="0" borderId="2" xfId="0" applyNumberFormat="1" applyFont="1" applyBorder="1" applyAlignment="1">
      <alignment horizontal="right" vertical="top" wrapText="1"/>
    </xf>
    <xf numFmtId="2" fontId="15" fillId="0" borderId="2" xfId="0" applyNumberFormat="1" applyFont="1" applyBorder="1" applyAlignment="1">
      <alignment horizontal="right" vertical="top" wrapText="1"/>
    </xf>
    <xf numFmtId="166" fontId="13" fillId="0" borderId="0" xfId="0" applyNumberFormat="1" applyFont="1" applyAlignment="1">
      <alignment horizontal="right"/>
    </xf>
    <xf numFmtId="166" fontId="14" fillId="0" borderId="0" xfId="0" applyNumberFormat="1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Q87"/>
  <sheetViews>
    <sheetView showGridLines="0" tabSelected="1" topLeftCell="B15" zoomScaleSheetLayoutView="75" workbookViewId="0">
      <selection activeCell="H20" sqref="H20"/>
    </sheetView>
  </sheetViews>
  <sheetFormatPr defaultColWidth="9.109375" defaultRowHeight="13.2" outlineLevelRow="2"/>
  <cols>
    <col min="1" max="1" width="3.5546875" style="34" customWidth="1"/>
    <col min="2" max="2" width="16.44140625" style="2" customWidth="1"/>
    <col min="3" max="3" width="34.6640625" style="3" customWidth="1"/>
    <col min="4" max="4" width="17.109375" style="4" customWidth="1"/>
    <col min="5" max="5" width="8.6640625" style="5" customWidth="1"/>
    <col min="6" max="13" width="8.6640625" style="6" customWidth="1"/>
    <col min="14" max="14" width="9.109375" style="6"/>
    <col min="15" max="15" width="7.109375" style="6" customWidth="1"/>
    <col min="16" max="17" width="6.33203125" style="6" customWidth="1"/>
    <col min="18" max="16384" width="9.109375" style="7"/>
  </cols>
  <sheetData>
    <row r="1" spans="1:17" outlineLevel="2">
      <c r="A1" s="1" t="s">
        <v>6</v>
      </c>
      <c r="J1" s="1" t="s">
        <v>7</v>
      </c>
      <c r="N1" s="7"/>
      <c r="O1" s="7"/>
      <c r="P1" s="7"/>
      <c r="Q1" s="7"/>
    </row>
    <row r="2" spans="1:17" outlineLevel="1">
      <c r="A2" s="8"/>
      <c r="J2" s="8"/>
      <c r="N2" s="7"/>
      <c r="O2" s="7"/>
      <c r="P2" s="7"/>
      <c r="Q2" s="7"/>
    </row>
    <row r="3" spans="1:17" outlineLevel="1">
      <c r="A3" s="8"/>
      <c r="J3" s="8"/>
      <c r="N3" s="7"/>
      <c r="O3" s="7"/>
      <c r="P3" s="7"/>
      <c r="Q3" s="7"/>
    </row>
    <row r="4" spans="1:17" outlineLevel="1">
      <c r="A4" s="8" t="s">
        <v>18</v>
      </c>
      <c r="J4" s="8" t="s">
        <v>19</v>
      </c>
      <c r="N4" s="7"/>
      <c r="O4" s="7"/>
      <c r="P4" s="7"/>
      <c r="Q4" s="7"/>
    </row>
    <row r="5" spans="1:17" outlineLevel="1">
      <c r="A5" s="9" t="s">
        <v>21</v>
      </c>
      <c r="J5" s="9" t="s">
        <v>22</v>
      </c>
      <c r="N5" s="7"/>
      <c r="O5" s="7"/>
      <c r="P5" s="7"/>
      <c r="Q5" s="7"/>
    </row>
    <row r="6" spans="1:17">
      <c r="A6" s="49"/>
      <c r="B6" s="50"/>
      <c r="C6" s="50"/>
      <c r="D6" s="50"/>
      <c r="E6" s="50"/>
      <c r="F6" s="50"/>
      <c r="G6" s="50"/>
      <c r="H6" s="50"/>
      <c r="I6" s="50"/>
      <c r="J6" s="50"/>
      <c r="K6" s="50"/>
      <c r="N6" s="7"/>
      <c r="O6" s="7"/>
      <c r="P6" s="7"/>
      <c r="Q6" s="7"/>
    </row>
    <row r="7" spans="1:17">
      <c r="A7" s="4"/>
      <c r="B7" s="10"/>
      <c r="C7" s="11"/>
      <c r="D7" s="12" t="s">
        <v>0</v>
      </c>
      <c r="E7" s="13"/>
      <c r="F7" s="19"/>
      <c r="G7" s="19"/>
      <c r="H7" s="11"/>
      <c r="I7" s="11"/>
      <c r="J7" s="11"/>
      <c r="N7" s="7"/>
      <c r="O7" s="7"/>
      <c r="P7" s="7"/>
      <c r="Q7" s="7"/>
    </row>
    <row r="8" spans="1:17">
      <c r="A8" s="4"/>
      <c r="B8" s="14"/>
      <c r="C8" s="6"/>
      <c r="D8" s="6"/>
      <c r="E8" s="6"/>
      <c r="N8" s="7"/>
      <c r="O8" s="7"/>
      <c r="P8" s="7"/>
      <c r="Q8" s="7"/>
    </row>
    <row r="9" spans="1:17" ht="15.6">
      <c r="A9" s="4"/>
      <c r="B9" s="14"/>
      <c r="C9" s="6"/>
      <c r="D9" s="15" t="s">
        <v>24</v>
      </c>
      <c r="F9" s="16"/>
      <c r="G9" s="16"/>
      <c r="H9" s="16"/>
      <c r="N9" s="7"/>
      <c r="O9" s="7"/>
      <c r="P9" s="7"/>
      <c r="Q9" s="7"/>
    </row>
    <row r="10" spans="1:17">
      <c r="A10" s="4"/>
      <c r="B10" s="14"/>
      <c r="C10" s="6"/>
      <c r="D10" s="17" t="s">
        <v>1</v>
      </c>
      <c r="F10" s="18"/>
      <c r="G10" s="18"/>
      <c r="H10" s="18"/>
      <c r="N10" s="7"/>
      <c r="O10" s="7"/>
      <c r="P10" s="7"/>
      <c r="Q10" s="7"/>
    </row>
    <row r="11" spans="1:17">
      <c r="A11" s="24"/>
      <c r="B11" s="25"/>
      <c r="C11" s="26"/>
      <c r="D11" s="26"/>
      <c r="E11" s="26"/>
      <c r="F11" s="26"/>
      <c r="G11" s="26"/>
      <c r="H11" s="26"/>
      <c r="I11" s="26"/>
      <c r="J11" s="26"/>
      <c r="N11" s="7"/>
      <c r="O11" s="7"/>
      <c r="P11" s="7"/>
      <c r="Q11" s="7"/>
    </row>
    <row r="12" spans="1:17" ht="27.9" customHeight="1">
      <c r="A12" s="27" t="s">
        <v>2</v>
      </c>
      <c r="B12" s="51" t="s">
        <v>25</v>
      </c>
      <c r="C12" s="50"/>
      <c r="D12" s="50"/>
      <c r="E12" s="50"/>
      <c r="F12" s="50"/>
      <c r="G12" s="50"/>
      <c r="H12" s="50"/>
      <c r="I12" s="50"/>
      <c r="J12" s="50"/>
      <c r="K12" s="50"/>
      <c r="N12" s="7"/>
      <c r="O12" s="7"/>
      <c r="P12" s="7"/>
      <c r="Q12" s="7"/>
    </row>
    <row r="13" spans="1:17">
      <c r="A13" s="24"/>
      <c r="B13" s="28"/>
      <c r="C13" s="29"/>
      <c r="D13" s="12" t="s">
        <v>3</v>
      </c>
      <c r="E13" s="36"/>
      <c r="F13" s="12"/>
      <c r="G13" s="12"/>
      <c r="H13" s="12"/>
      <c r="I13" s="29"/>
      <c r="J13" s="29"/>
      <c r="K13" s="11"/>
      <c r="N13" s="7"/>
      <c r="O13" s="7"/>
      <c r="P13" s="7"/>
      <c r="Q13" s="7"/>
    </row>
    <row r="14" spans="1:17">
      <c r="A14" s="7"/>
      <c r="B14" s="30"/>
      <c r="C14" s="26"/>
      <c r="D14" s="26"/>
      <c r="E14" s="26"/>
      <c r="F14" s="26"/>
      <c r="G14" s="26"/>
      <c r="H14" s="26"/>
      <c r="I14" s="26"/>
      <c r="J14" s="26"/>
      <c r="N14" s="7"/>
      <c r="O14" s="7"/>
      <c r="P14" s="7"/>
      <c r="Q14" s="7"/>
    </row>
    <row r="15" spans="1:17">
      <c r="A15" s="17"/>
      <c r="B15" s="52" t="s">
        <v>26</v>
      </c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7"/>
      <c r="O15" s="7"/>
      <c r="P15" s="7"/>
      <c r="Q15" s="7"/>
    </row>
    <row r="16" spans="1:17">
      <c r="A16" s="17"/>
      <c r="B16" s="31" t="s">
        <v>34</v>
      </c>
      <c r="C16" s="32"/>
      <c r="D16" s="69">
        <f>H80/1000</f>
        <v>1136.1326040000001</v>
      </c>
      <c r="E16" s="70"/>
      <c r="F16" s="31" t="s">
        <v>27</v>
      </c>
      <c r="G16" s="20"/>
      <c r="I16" s="20"/>
      <c r="J16" s="26"/>
      <c r="N16" s="7"/>
      <c r="O16" s="7"/>
      <c r="P16" s="7"/>
      <c r="Q16" s="7"/>
    </row>
    <row r="17" spans="1:17" outlineLevel="1">
      <c r="A17" s="17"/>
      <c r="B17" s="31" t="s">
        <v>39</v>
      </c>
      <c r="C17" s="32"/>
      <c r="D17" s="56" t="s">
        <v>40</v>
      </c>
      <c r="E17" s="55"/>
      <c r="F17" s="31" t="s">
        <v>27</v>
      </c>
      <c r="G17" s="20"/>
      <c r="I17" s="20"/>
      <c r="J17" s="26"/>
      <c r="N17" s="7"/>
      <c r="O17" s="7"/>
      <c r="P17" s="7"/>
      <c r="Q17" s="7"/>
    </row>
    <row r="18" spans="1:17" outlineLevel="1">
      <c r="A18" s="17"/>
      <c r="B18" s="31" t="s">
        <v>37</v>
      </c>
      <c r="C18" s="32"/>
      <c r="D18" s="56" t="s">
        <v>38</v>
      </c>
      <c r="E18" s="55"/>
      <c r="F18" s="31" t="s">
        <v>27</v>
      </c>
      <c r="G18" s="20"/>
      <c r="I18" s="20"/>
      <c r="J18" s="26"/>
      <c r="N18" s="7"/>
      <c r="O18" s="7"/>
      <c r="P18" s="7"/>
      <c r="Q18" s="7"/>
    </row>
    <row r="19" spans="1:17" outlineLevel="1">
      <c r="A19" s="17"/>
      <c r="B19" s="31" t="s">
        <v>35</v>
      </c>
      <c r="C19" s="32"/>
      <c r="D19" s="56" t="s">
        <v>36</v>
      </c>
      <c r="E19" s="55"/>
      <c r="F19" s="31" t="s">
        <v>27</v>
      </c>
      <c r="G19" s="20"/>
      <c r="I19" s="20"/>
      <c r="J19" s="26"/>
      <c r="N19" s="7"/>
      <c r="O19" s="7"/>
      <c r="P19" s="7"/>
      <c r="Q19" s="7"/>
    </row>
    <row r="20" spans="1:17">
      <c r="A20" s="17"/>
      <c r="B20" s="31" t="s">
        <v>30</v>
      </c>
      <c r="C20" s="32"/>
      <c r="D20" s="54" t="s">
        <v>28</v>
      </c>
      <c r="E20" s="55"/>
      <c r="F20" s="20" t="s">
        <v>27</v>
      </c>
      <c r="G20" s="20"/>
      <c r="I20" s="20"/>
      <c r="J20" s="26"/>
      <c r="N20" s="7"/>
      <c r="O20" s="7"/>
      <c r="P20" s="7"/>
      <c r="Q20" s="7"/>
    </row>
    <row r="21" spans="1:17" outlineLevel="1">
      <c r="A21" s="17"/>
      <c r="B21" s="31" t="s">
        <v>31</v>
      </c>
      <c r="C21" s="32"/>
      <c r="D21" s="54" t="s">
        <v>32</v>
      </c>
      <c r="E21" s="55"/>
      <c r="F21" s="20" t="s">
        <v>33</v>
      </c>
      <c r="G21" s="20"/>
      <c r="I21" s="20"/>
      <c r="J21" s="26"/>
      <c r="N21" s="7"/>
      <c r="O21" s="7"/>
      <c r="P21" s="7"/>
      <c r="Q21" s="7"/>
    </row>
    <row r="22" spans="1:17">
      <c r="A22" s="17"/>
      <c r="B22" s="37" t="s">
        <v>29</v>
      </c>
      <c r="C22" s="32"/>
      <c r="D22" s="26"/>
      <c r="E22" s="26"/>
      <c r="F22" s="26"/>
      <c r="G22" s="26"/>
      <c r="H22" s="26"/>
      <c r="I22" s="26"/>
      <c r="J22" s="26"/>
      <c r="N22" s="7"/>
      <c r="O22" s="7"/>
      <c r="P22" s="7"/>
      <c r="Q22" s="7"/>
    </row>
    <row r="23" spans="1:17">
      <c r="A23" s="17"/>
      <c r="B23" s="33"/>
      <c r="C23" s="24"/>
      <c r="D23" s="17"/>
      <c r="E23" s="26"/>
      <c r="F23" s="26"/>
      <c r="G23" s="26"/>
      <c r="H23" s="26"/>
      <c r="I23" s="26"/>
      <c r="J23" s="26"/>
      <c r="N23" s="7"/>
      <c r="O23" s="7"/>
      <c r="P23" s="7"/>
      <c r="Q23" s="7"/>
    </row>
    <row r="24" spans="1:17">
      <c r="E24" s="6"/>
      <c r="N24" s="7"/>
      <c r="O24" s="7"/>
      <c r="P24" s="7"/>
      <c r="Q24" s="7"/>
    </row>
    <row r="25" spans="1:17" s="21" customFormat="1" ht="22.5" customHeight="1">
      <c r="A25" s="59" t="s">
        <v>4</v>
      </c>
      <c r="B25" s="60" t="s">
        <v>8</v>
      </c>
      <c r="C25" s="59" t="s">
        <v>9</v>
      </c>
      <c r="D25" s="59" t="s">
        <v>10</v>
      </c>
      <c r="E25" s="59" t="s">
        <v>15</v>
      </c>
      <c r="F25" s="61"/>
      <c r="G25" s="61"/>
      <c r="H25" s="59" t="s">
        <v>16</v>
      </c>
      <c r="I25" s="59"/>
      <c r="J25" s="59"/>
      <c r="K25" s="59"/>
      <c r="L25" s="59" t="s">
        <v>23</v>
      </c>
      <c r="M25" s="59"/>
    </row>
    <row r="26" spans="1:17" s="21" customFormat="1" ht="24" customHeight="1">
      <c r="A26" s="59"/>
      <c r="B26" s="60"/>
      <c r="C26" s="59"/>
      <c r="D26" s="59"/>
      <c r="E26" s="35" t="s">
        <v>11</v>
      </c>
      <c r="F26" s="35" t="s">
        <v>17</v>
      </c>
      <c r="G26" s="59" t="s">
        <v>20</v>
      </c>
      <c r="H26" s="59" t="s">
        <v>5</v>
      </c>
      <c r="I26" s="59" t="s">
        <v>13</v>
      </c>
      <c r="J26" s="35" t="s">
        <v>17</v>
      </c>
      <c r="K26" s="59" t="s">
        <v>20</v>
      </c>
      <c r="L26" s="59"/>
      <c r="M26" s="59"/>
    </row>
    <row r="27" spans="1:17" s="21" customFormat="1" ht="38.25" customHeight="1">
      <c r="A27" s="59"/>
      <c r="B27" s="60"/>
      <c r="C27" s="59"/>
      <c r="D27" s="59"/>
      <c r="E27" s="35" t="s">
        <v>13</v>
      </c>
      <c r="F27" s="35" t="s">
        <v>12</v>
      </c>
      <c r="G27" s="59"/>
      <c r="H27" s="59"/>
      <c r="I27" s="59"/>
      <c r="J27" s="35" t="s">
        <v>12</v>
      </c>
      <c r="K27" s="59"/>
      <c r="L27" s="35" t="s">
        <v>14</v>
      </c>
      <c r="M27" s="35" t="s">
        <v>11</v>
      </c>
    </row>
    <row r="28" spans="1:17">
      <c r="A28" s="22">
        <v>1</v>
      </c>
      <c r="B28" s="23">
        <v>2</v>
      </c>
      <c r="C28" s="35">
        <v>3</v>
      </c>
      <c r="D28" s="35">
        <v>4</v>
      </c>
      <c r="E28" s="35">
        <v>5</v>
      </c>
      <c r="F28" s="22">
        <v>6</v>
      </c>
      <c r="G28" s="22">
        <v>7</v>
      </c>
      <c r="H28" s="22">
        <v>8</v>
      </c>
      <c r="I28" s="22">
        <v>9</v>
      </c>
      <c r="J28" s="22">
        <v>10</v>
      </c>
      <c r="K28" s="22">
        <v>11</v>
      </c>
      <c r="L28" s="22">
        <v>12</v>
      </c>
      <c r="M28" s="22">
        <v>13</v>
      </c>
      <c r="N28" s="7"/>
      <c r="O28" s="7"/>
      <c r="P28" s="7"/>
      <c r="Q28" s="7"/>
    </row>
    <row r="29" spans="1:17" ht="19.2" customHeight="1">
      <c r="A29" s="57" t="s">
        <v>41</v>
      </c>
      <c r="B29" s="58"/>
      <c r="C29" s="58"/>
      <c r="D29" s="58"/>
      <c r="E29" s="58"/>
      <c r="F29" s="58"/>
      <c r="G29" s="58"/>
      <c r="H29" s="58"/>
      <c r="I29" s="58"/>
      <c r="J29" s="58"/>
      <c r="K29" s="58"/>
      <c r="L29" s="58"/>
      <c r="M29" s="58"/>
    </row>
    <row r="30" spans="1:17" ht="153">
      <c r="A30" s="38" t="s">
        <v>42</v>
      </c>
      <c r="B30" s="39" t="s">
        <v>43</v>
      </c>
      <c r="C30" s="40" t="s">
        <v>44</v>
      </c>
      <c r="D30" s="41">
        <v>1</v>
      </c>
      <c r="E30" s="42" t="s">
        <v>45</v>
      </c>
      <c r="F30" s="42" t="s">
        <v>46</v>
      </c>
      <c r="G30" s="43"/>
      <c r="H30" s="43">
        <v>8954.5499999999993</v>
      </c>
      <c r="I30" s="43">
        <v>4414.5</v>
      </c>
      <c r="J30" s="42" t="s">
        <v>46</v>
      </c>
      <c r="K30" s="43"/>
      <c r="L30" s="42" t="s">
        <v>47</v>
      </c>
      <c r="M30" s="42" t="s">
        <v>48</v>
      </c>
    </row>
    <row r="31" spans="1:17" ht="20.399999999999999">
      <c r="A31" s="62" t="s">
        <v>49</v>
      </c>
      <c r="B31" s="58"/>
      <c r="C31" s="58"/>
      <c r="D31" s="58"/>
      <c r="E31" s="58"/>
      <c r="F31" s="58"/>
      <c r="G31" s="58"/>
      <c r="H31" s="42">
        <v>8954.5499999999993</v>
      </c>
      <c r="I31" s="42">
        <v>4414.5</v>
      </c>
      <c r="J31" s="42" t="s">
        <v>46</v>
      </c>
      <c r="K31" s="43"/>
      <c r="L31" s="43"/>
      <c r="M31" s="42" t="s">
        <v>48</v>
      </c>
    </row>
    <row r="32" spans="1:17">
      <c r="A32" s="62" t="s">
        <v>50</v>
      </c>
      <c r="B32" s="58"/>
      <c r="C32" s="58"/>
      <c r="D32" s="58"/>
      <c r="E32" s="58"/>
      <c r="F32" s="58"/>
      <c r="G32" s="58"/>
      <c r="H32" s="42">
        <v>5964.8</v>
      </c>
      <c r="I32" s="43"/>
      <c r="J32" s="43"/>
      <c r="K32" s="43"/>
      <c r="L32" s="43"/>
      <c r="M32" s="43"/>
    </row>
    <row r="33" spans="1:13">
      <c r="A33" s="62" t="s">
        <v>51</v>
      </c>
      <c r="B33" s="58"/>
      <c r="C33" s="58"/>
      <c r="D33" s="58"/>
      <c r="E33" s="58"/>
      <c r="F33" s="58"/>
      <c r="G33" s="58"/>
      <c r="H33" s="42">
        <v>2982.4</v>
      </c>
      <c r="I33" s="43"/>
      <c r="J33" s="43"/>
      <c r="K33" s="43"/>
      <c r="L33" s="43"/>
      <c r="M33" s="43"/>
    </row>
    <row r="34" spans="1:13" ht="20.399999999999999">
      <c r="A34" s="63" t="s">
        <v>52</v>
      </c>
      <c r="B34" s="58"/>
      <c r="C34" s="58"/>
      <c r="D34" s="58"/>
      <c r="E34" s="58"/>
      <c r="F34" s="58"/>
      <c r="G34" s="58"/>
      <c r="H34" s="44">
        <v>17901.75</v>
      </c>
      <c r="I34" s="43"/>
      <c r="J34" s="43"/>
      <c r="K34" s="43"/>
      <c r="L34" s="43"/>
      <c r="M34" s="44" t="s">
        <v>48</v>
      </c>
    </row>
    <row r="35" spans="1:13" ht="19.2" customHeight="1">
      <c r="A35" s="57" t="s">
        <v>53</v>
      </c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58"/>
      <c r="M35" s="58"/>
    </row>
    <row r="36" spans="1:13" ht="84">
      <c r="A36" s="38" t="s">
        <v>54</v>
      </c>
      <c r="B36" s="39" t="s">
        <v>55</v>
      </c>
      <c r="C36" s="40" t="s">
        <v>56</v>
      </c>
      <c r="D36" s="41">
        <v>5.0000000000000001E-3</v>
      </c>
      <c r="E36" s="42" t="s">
        <v>57</v>
      </c>
      <c r="F36" s="43"/>
      <c r="G36" s="43"/>
      <c r="H36" s="43">
        <v>478.86</v>
      </c>
      <c r="I36" s="43">
        <v>478.86</v>
      </c>
      <c r="J36" s="43"/>
      <c r="K36" s="43"/>
      <c r="L36" s="42" t="s">
        <v>58</v>
      </c>
      <c r="M36" s="42" t="s">
        <v>59</v>
      </c>
    </row>
    <row r="37" spans="1:13" ht="93.6">
      <c r="A37" s="38" t="s">
        <v>60</v>
      </c>
      <c r="B37" s="39" t="s">
        <v>61</v>
      </c>
      <c r="C37" s="40" t="s">
        <v>62</v>
      </c>
      <c r="D37" s="41">
        <v>0.02</v>
      </c>
      <c r="E37" s="42" t="s">
        <v>63</v>
      </c>
      <c r="F37" s="42" t="s">
        <v>64</v>
      </c>
      <c r="G37" s="42">
        <v>22562.42</v>
      </c>
      <c r="H37" s="43">
        <v>2199.4</v>
      </c>
      <c r="I37" s="43">
        <v>802.75</v>
      </c>
      <c r="J37" s="42" t="s">
        <v>65</v>
      </c>
      <c r="K37" s="43">
        <v>451.25</v>
      </c>
      <c r="L37" s="42" t="s">
        <v>66</v>
      </c>
      <c r="M37" s="42" t="s">
        <v>67</v>
      </c>
    </row>
    <row r="38" spans="1:13" ht="24">
      <c r="A38" s="45" t="s">
        <v>68</v>
      </c>
      <c r="B38" s="39" t="s">
        <v>69</v>
      </c>
      <c r="C38" s="46" t="s">
        <v>70</v>
      </c>
      <c r="D38" s="47">
        <v>2</v>
      </c>
      <c r="E38" s="44">
        <v>8833.33</v>
      </c>
      <c r="F38" s="43"/>
      <c r="G38" s="44">
        <v>8833.33</v>
      </c>
      <c r="H38" s="48">
        <v>17666.66</v>
      </c>
      <c r="I38" s="43"/>
      <c r="J38" s="43"/>
      <c r="K38" s="48">
        <v>17666.66</v>
      </c>
      <c r="L38" s="44" t="s">
        <v>71</v>
      </c>
      <c r="M38" s="44" t="s">
        <v>71</v>
      </c>
    </row>
    <row r="39" spans="1:13" ht="84">
      <c r="A39" s="38" t="s">
        <v>72</v>
      </c>
      <c r="B39" s="39" t="s">
        <v>73</v>
      </c>
      <c r="C39" s="40" t="s">
        <v>74</v>
      </c>
      <c r="D39" s="41">
        <v>0.315</v>
      </c>
      <c r="E39" s="42" t="s">
        <v>75</v>
      </c>
      <c r="F39" s="43"/>
      <c r="G39" s="43"/>
      <c r="H39" s="43">
        <v>49807.29</v>
      </c>
      <c r="I39" s="43">
        <v>49807.29</v>
      </c>
      <c r="J39" s="43"/>
      <c r="K39" s="43"/>
      <c r="L39" s="42" t="s">
        <v>76</v>
      </c>
      <c r="M39" s="42" t="s">
        <v>77</v>
      </c>
    </row>
    <row r="40" spans="1:13" ht="72.599999999999994">
      <c r="A40" s="38" t="s">
        <v>78</v>
      </c>
      <c r="B40" s="39" t="s">
        <v>79</v>
      </c>
      <c r="C40" s="40" t="s">
        <v>80</v>
      </c>
      <c r="D40" s="41">
        <v>0.315</v>
      </c>
      <c r="E40" s="42" t="s">
        <v>81</v>
      </c>
      <c r="F40" s="43"/>
      <c r="G40" s="43"/>
      <c r="H40" s="43">
        <v>11367.18</v>
      </c>
      <c r="I40" s="43">
        <v>11367.18</v>
      </c>
      <c r="J40" s="43"/>
      <c r="K40" s="43"/>
      <c r="L40" s="42" t="s">
        <v>82</v>
      </c>
      <c r="M40" s="42" t="s">
        <v>83</v>
      </c>
    </row>
    <row r="41" spans="1:13" ht="82.2">
      <c r="A41" s="38" t="s">
        <v>84</v>
      </c>
      <c r="B41" s="39" t="s">
        <v>85</v>
      </c>
      <c r="C41" s="40" t="s">
        <v>86</v>
      </c>
      <c r="D41" s="41">
        <v>0.7</v>
      </c>
      <c r="E41" s="42" t="s">
        <v>87</v>
      </c>
      <c r="F41" s="42" t="s">
        <v>88</v>
      </c>
      <c r="G41" s="42">
        <v>436.7</v>
      </c>
      <c r="H41" s="43">
        <v>6440.86</v>
      </c>
      <c r="I41" s="43">
        <v>5407.21</v>
      </c>
      <c r="J41" s="42" t="s">
        <v>89</v>
      </c>
      <c r="K41" s="43">
        <v>305.68</v>
      </c>
      <c r="L41" s="42" t="s">
        <v>90</v>
      </c>
      <c r="M41" s="42" t="s">
        <v>91</v>
      </c>
    </row>
    <row r="42" spans="1:13" ht="24">
      <c r="A42" s="45" t="s">
        <v>92</v>
      </c>
      <c r="B42" s="39" t="s">
        <v>93</v>
      </c>
      <c r="C42" s="46" t="s">
        <v>94</v>
      </c>
      <c r="D42" s="47">
        <v>0.1021</v>
      </c>
      <c r="E42" s="44">
        <v>72859.19</v>
      </c>
      <c r="F42" s="43"/>
      <c r="G42" s="44">
        <v>72859.19</v>
      </c>
      <c r="H42" s="48">
        <v>7438.92</v>
      </c>
      <c r="I42" s="43"/>
      <c r="J42" s="43"/>
      <c r="K42" s="48">
        <v>7438.92</v>
      </c>
      <c r="L42" s="44" t="s">
        <v>71</v>
      </c>
      <c r="M42" s="44" t="s">
        <v>71</v>
      </c>
    </row>
    <row r="43" spans="1:13" ht="82.2">
      <c r="A43" s="38" t="s">
        <v>95</v>
      </c>
      <c r="B43" s="39" t="s">
        <v>96</v>
      </c>
      <c r="C43" s="40" t="s">
        <v>97</v>
      </c>
      <c r="D43" s="41">
        <v>1.4</v>
      </c>
      <c r="E43" s="42" t="s">
        <v>98</v>
      </c>
      <c r="F43" s="42" t="s">
        <v>99</v>
      </c>
      <c r="G43" s="42">
        <v>268.52</v>
      </c>
      <c r="H43" s="43">
        <v>8507.4500000000007</v>
      </c>
      <c r="I43" s="43">
        <v>6970.74</v>
      </c>
      <c r="J43" s="42" t="s">
        <v>100</v>
      </c>
      <c r="K43" s="43">
        <v>375.93</v>
      </c>
      <c r="L43" s="42" t="s">
        <v>101</v>
      </c>
      <c r="M43" s="42" t="s">
        <v>102</v>
      </c>
    </row>
    <row r="44" spans="1:13" ht="36">
      <c r="A44" s="45" t="s">
        <v>103</v>
      </c>
      <c r="B44" s="39" t="s">
        <v>104</v>
      </c>
      <c r="C44" s="46" t="s">
        <v>105</v>
      </c>
      <c r="D44" s="47">
        <v>0.11310000000000001</v>
      </c>
      <c r="E44" s="44">
        <v>78382.41</v>
      </c>
      <c r="F44" s="43"/>
      <c r="G44" s="44">
        <v>78382.41</v>
      </c>
      <c r="H44" s="48">
        <v>8865.0499999999993</v>
      </c>
      <c r="I44" s="43"/>
      <c r="J44" s="43"/>
      <c r="K44" s="48">
        <v>8865.0499999999993</v>
      </c>
      <c r="L44" s="44" t="s">
        <v>71</v>
      </c>
      <c r="M44" s="44" t="s">
        <v>71</v>
      </c>
    </row>
    <row r="45" spans="1:13" ht="105">
      <c r="A45" s="38" t="s">
        <v>106</v>
      </c>
      <c r="B45" s="39" t="s">
        <v>43</v>
      </c>
      <c r="C45" s="40" t="s">
        <v>107</v>
      </c>
      <c r="D45" s="41">
        <v>1</v>
      </c>
      <c r="E45" s="42" t="s">
        <v>108</v>
      </c>
      <c r="F45" s="42" t="s">
        <v>109</v>
      </c>
      <c r="G45" s="42">
        <v>1220.68</v>
      </c>
      <c r="H45" s="43">
        <v>31069.18</v>
      </c>
      <c r="I45" s="43">
        <v>14714.99</v>
      </c>
      <c r="J45" s="42" t="s">
        <v>109</v>
      </c>
      <c r="K45" s="43">
        <v>1220.68</v>
      </c>
      <c r="L45" s="42" t="s">
        <v>110</v>
      </c>
      <c r="M45" s="42" t="s">
        <v>110</v>
      </c>
    </row>
    <row r="46" spans="1:13" ht="24">
      <c r="A46" s="45" t="s">
        <v>111</v>
      </c>
      <c r="B46" s="39" t="s">
        <v>69</v>
      </c>
      <c r="C46" s="46" t="s">
        <v>112</v>
      </c>
      <c r="D46" s="47">
        <v>1</v>
      </c>
      <c r="E46" s="44">
        <v>597416.67000000004</v>
      </c>
      <c r="F46" s="43"/>
      <c r="G46" s="44">
        <v>597416.67000000004</v>
      </c>
      <c r="H46" s="48">
        <v>597416.67000000004</v>
      </c>
      <c r="I46" s="43"/>
      <c r="J46" s="43"/>
      <c r="K46" s="48">
        <v>597416.67000000004</v>
      </c>
      <c r="L46" s="44" t="s">
        <v>71</v>
      </c>
      <c r="M46" s="44" t="s">
        <v>71</v>
      </c>
    </row>
    <row r="47" spans="1:13" ht="20.399999999999999">
      <c r="A47" s="62" t="s">
        <v>49</v>
      </c>
      <c r="B47" s="58"/>
      <c r="C47" s="58"/>
      <c r="D47" s="58"/>
      <c r="E47" s="58"/>
      <c r="F47" s="58"/>
      <c r="G47" s="58"/>
      <c r="H47" s="42">
        <v>741257.52</v>
      </c>
      <c r="I47" s="42">
        <v>89549.02</v>
      </c>
      <c r="J47" s="42" t="s">
        <v>113</v>
      </c>
      <c r="K47" s="42">
        <v>633740.84</v>
      </c>
      <c r="L47" s="43"/>
      <c r="M47" s="42" t="s">
        <v>114</v>
      </c>
    </row>
    <row r="48" spans="1:13" ht="26.1" customHeight="1">
      <c r="A48" s="62" t="s">
        <v>115</v>
      </c>
      <c r="B48" s="58"/>
      <c r="C48" s="58"/>
      <c r="D48" s="58"/>
      <c r="E48" s="58"/>
      <c r="F48" s="58"/>
      <c r="G48" s="58"/>
      <c r="H48" s="42">
        <v>753932.34</v>
      </c>
      <c r="I48" s="42">
        <v>89549.02</v>
      </c>
      <c r="J48" s="42" t="s">
        <v>113</v>
      </c>
      <c r="K48" s="42">
        <v>646415.66</v>
      </c>
      <c r="L48" s="43"/>
      <c r="M48" s="42" t="s">
        <v>114</v>
      </c>
    </row>
    <row r="49" spans="1:13">
      <c r="A49" s="62" t="s">
        <v>50</v>
      </c>
      <c r="B49" s="58"/>
      <c r="C49" s="58"/>
      <c r="D49" s="58"/>
      <c r="E49" s="58"/>
      <c r="F49" s="58"/>
      <c r="G49" s="58"/>
      <c r="H49" s="42">
        <v>91536.7</v>
      </c>
      <c r="I49" s="43"/>
      <c r="J49" s="43"/>
      <c r="K49" s="43"/>
      <c r="L49" s="43"/>
      <c r="M49" s="43"/>
    </row>
    <row r="50" spans="1:13">
      <c r="A50" s="62" t="s">
        <v>51</v>
      </c>
      <c r="B50" s="58"/>
      <c r="C50" s="58"/>
      <c r="D50" s="58"/>
      <c r="E50" s="58"/>
      <c r="F50" s="58"/>
      <c r="G50" s="58"/>
      <c r="H50" s="42">
        <v>41942.46</v>
      </c>
      <c r="I50" s="43"/>
      <c r="J50" s="43"/>
      <c r="K50" s="43"/>
      <c r="L50" s="43"/>
      <c r="M50" s="43"/>
    </row>
    <row r="51" spans="1:13" ht="20.399999999999999">
      <c r="A51" s="63" t="s">
        <v>116</v>
      </c>
      <c r="B51" s="58"/>
      <c r="C51" s="58"/>
      <c r="D51" s="58"/>
      <c r="E51" s="58"/>
      <c r="F51" s="58"/>
      <c r="G51" s="58"/>
      <c r="H51" s="44">
        <v>887411.5</v>
      </c>
      <c r="I51" s="43"/>
      <c r="J51" s="43"/>
      <c r="K51" s="43"/>
      <c r="L51" s="43"/>
      <c r="M51" s="44" t="s">
        <v>114</v>
      </c>
    </row>
    <row r="52" spans="1:13" ht="19.2" customHeight="1">
      <c r="A52" s="57" t="s">
        <v>117</v>
      </c>
      <c r="B52" s="58"/>
      <c r="C52" s="58"/>
      <c r="D52" s="58"/>
      <c r="E52" s="58"/>
      <c r="F52" s="58"/>
      <c r="G52" s="58"/>
      <c r="H52" s="58"/>
      <c r="I52" s="58"/>
      <c r="J52" s="58"/>
      <c r="K52" s="58"/>
      <c r="L52" s="58"/>
      <c r="M52" s="58"/>
    </row>
    <row r="53" spans="1:13" ht="72.599999999999994">
      <c r="A53" s="38" t="s">
        <v>118</v>
      </c>
      <c r="B53" s="39" t="s">
        <v>119</v>
      </c>
      <c r="C53" s="40" t="s">
        <v>120</v>
      </c>
      <c r="D53" s="41">
        <v>1</v>
      </c>
      <c r="E53" s="42" t="s">
        <v>121</v>
      </c>
      <c r="F53" s="43"/>
      <c r="G53" s="43"/>
      <c r="H53" s="43">
        <v>773.12</v>
      </c>
      <c r="I53" s="43">
        <v>773.12</v>
      </c>
      <c r="J53" s="43"/>
      <c r="K53" s="43"/>
      <c r="L53" s="42" t="s">
        <v>122</v>
      </c>
      <c r="M53" s="42" t="s">
        <v>122</v>
      </c>
    </row>
    <row r="54" spans="1:13" ht="84">
      <c r="A54" s="38" t="s">
        <v>123</v>
      </c>
      <c r="B54" s="39" t="s">
        <v>124</v>
      </c>
      <c r="C54" s="40" t="s">
        <v>125</v>
      </c>
      <c r="D54" s="41">
        <v>1</v>
      </c>
      <c r="E54" s="42" t="s">
        <v>126</v>
      </c>
      <c r="F54" s="43"/>
      <c r="G54" s="43"/>
      <c r="H54" s="43">
        <v>519.71</v>
      </c>
      <c r="I54" s="43">
        <v>519.71</v>
      </c>
      <c r="J54" s="43"/>
      <c r="K54" s="43"/>
      <c r="L54" s="42" t="s">
        <v>127</v>
      </c>
      <c r="M54" s="42" t="s">
        <v>127</v>
      </c>
    </row>
    <row r="55" spans="1:13" ht="84">
      <c r="A55" s="38" t="s">
        <v>128</v>
      </c>
      <c r="B55" s="39" t="s">
        <v>129</v>
      </c>
      <c r="C55" s="40" t="s">
        <v>130</v>
      </c>
      <c r="D55" s="41">
        <v>1</v>
      </c>
      <c r="E55" s="42" t="s">
        <v>131</v>
      </c>
      <c r="F55" s="43"/>
      <c r="G55" s="43"/>
      <c r="H55" s="43">
        <v>1026.52</v>
      </c>
      <c r="I55" s="43">
        <v>1026.52</v>
      </c>
      <c r="J55" s="43"/>
      <c r="K55" s="43"/>
      <c r="L55" s="42" t="s">
        <v>132</v>
      </c>
      <c r="M55" s="42" t="s">
        <v>132</v>
      </c>
    </row>
    <row r="56" spans="1:13" ht="72.599999999999994">
      <c r="A56" s="38" t="s">
        <v>133</v>
      </c>
      <c r="B56" s="39" t="s">
        <v>134</v>
      </c>
      <c r="C56" s="40" t="s">
        <v>135</v>
      </c>
      <c r="D56" s="41">
        <v>3</v>
      </c>
      <c r="E56" s="42" t="s">
        <v>136</v>
      </c>
      <c r="F56" s="43"/>
      <c r="G56" s="43"/>
      <c r="H56" s="43">
        <v>12403.98</v>
      </c>
      <c r="I56" s="43">
        <v>12403.98</v>
      </c>
      <c r="J56" s="43"/>
      <c r="K56" s="43"/>
      <c r="L56" s="42" t="s">
        <v>137</v>
      </c>
      <c r="M56" s="42" t="s">
        <v>138</v>
      </c>
    </row>
    <row r="57" spans="1:13" ht="72.599999999999994">
      <c r="A57" s="38" t="s">
        <v>139</v>
      </c>
      <c r="B57" s="39" t="s">
        <v>140</v>
      </c>
      <c r="C57" s="40" t="s">
        <v>141</v>
      </c>
      <c r="D57" s="41">
        <v>3</v>
      </c>
      <c r="E57" s="42" t="s">
        <v>142</v>
      </c>
      <c r="F57" s="43"/>
      <c r="G57" s="43"/>
      <c r="H57" s="43">
        <v>4652.34</v>
      </c>
      <c r="I57" s="43">
        <v>4652.34</v>
      </c>
      <c r="J57" s="43"/>
      <c r="K57" s="43"/>
      <c r="L57" s="42" t="s">
        <v>143</v>
      </c>
      <c r="M57" s="42" t="s">
        <v>137</v>
      </c>
    </row>
    <row r="58" spans="1:13">
      <c r="A58" s="62" t="s">
        <v>49</v>
      </c>
      <c r="B58" s="58"/>
      <c r="C58" s="58"/>
      <c r="D58" s="58"/>
      <c r="E58" s="58"/>
      <c r="F58" s="58"/>
      <c r="G58" s="58"/>
      <c r="H58" s="42">
        <v>19375.669999999998</v>
      </c>
      <c r="I58" s="42">
        <v>19375.669999999998</v>
      </c>
      <c r="J58" s="43"/>
      <c r="K58" s="43"/>
      <c r="L58" s="43"/>
      <c r="M58" s="42">
        <v>32.82</v>
      </c>
    </row>
    <row r="59" spans="1:13">
      <c r="A59" s="62" t="s">
        <v>50</v>
      </c>
      <c r="B59" s="58"/>
      <c r="C59" s="58"/>
      <c r="D59" s="58"/>
      <c r="E59" s="58"/>
      <c r="F59" s="58"/>
      <c r="G59" s="58"/>
      <c r="H59" s="42">
        <v>15113.02</v>
      </c>
      <c r="I59" s="43"/>
      <c r="J59" s="43"/>
      <c r="K59" s="43"/>
      <c r="L59" s="43"/>
      <c r="M59" s="43"/>
    </row>
    <row r="60" spans="1:13">
      <c r="A60" s="62" t="s">
        <v>51</v>
      </c>
      <c r="B60" s="58"/>
      <c r="C60" s="58"/>
      <c r="D60" s="58"/>
      <c r="E60" s="58"/>
      <c r="F60" s="58"/>
      <c r="G60" s="58"/>
      <c r="H60" s="42">
        <v>6975.24</v>
      </c>
      <c r="I60" s="43"/>
      <c r="J60" s="43"/>
      <c r="K60" s="43"/>
      <c r="L60" s="43"/>
      <c r="M60" s="43"/>
    </row>
    <row r="61" spans="1:13">
      <c r="A61" s="63" t="s">
        <v>144</v>
      </c>
      <c r="B61" s="58"/>
      <c r="C61" s="58"/>
      <c r="D61" s="58"/>
      <c r="E61" s="58"/>
      <c r="F61" s="58"/>
      <c r="G61" s="58"/>
      <c r="H61" s="44">
        <v>41463.93</v>
      </c>
      <c r="I61" s="43"/>
      <c r="J61" s="43"/>
      <c r="K61" s="43"/>
      <c r="L61" s="43"/>
      <c r="M61" s="44">
        <v>32.82</v>
      </c>
    </row>
    <row r="62" spans="1:13">
      <c r="A62" s="64" t="s">
        <v>145</v>
      </c>
      <c r="B62" s="65"/>
      <c r="C62" s="65"/>
      <c r="D62" s="65"/>
      <c r="E62" s="65"/>
      <c r="F62" s="65"/>
      <c r="G62" s="65"/>
      <c r="H62" s="65"/>
      <c r="I62" s="65"/>
      <c r="J62" s="65"/>
      <c r="K62" s="65"/>
      <c r="L62" s="65"/>
      <c r="M62" s="65"/>
    </row>
    <row r="63" spans="1:13" ht="20.399999999999999">
      <c r="A63" s="62" t="s">
        <v>146</v>
      </c>
      <c r="B63" s="58"/>
      <c r="C63" s="58"/>
      <c r="D63" s="58"/>
      <c r="E63" s="58"/>
      <c r="F63" s="58"/>
      <c r="G63" s="58"/>
      <c r="H63" s="42">
        <v>769587.74</v>
      </c>
      <c r="I63" s="42">
        <v>113339.19</v>
      </c>
      <c r="J63" s="42" t="s">
        <v>147</v>
      </c>
      <c r="K63" s="42">
        <v>633740.84</v>
      </c>
      <c r="L63" s="43"/>
      <c r="M63" s="42" t="s">
        <v>148</v>
      </c>
    </row>
    <row r="64" spans="1:13" ht="26.1" customHeight="1">
      <c r="A64" s="62" t="s">
        <v>149</v>
      </c>
      <c r="B64" s="58"/>
      <c r="C64" s="58"/>
      <c r="D64" s="58"/>
      <c r="E64" s="58"/>
      <c r="F64" s="58"/>
      <c r="G64" s="58"/>
      <c r="H64" s="42">
        <v>782262.56</v>
      </c>
      <c r="I64" s="42">
        <v>113339.19</v>
      </c>
      <c r="J64" s="42" t="s">
        <v>147</v>
      </c>
      <c r="K64" s="42">
        <v>646415.66</v>
      </c>
      <c r="L64" s="43"/>
      <c r="M64" s="42" t="s">
        <v>148</v>
      </c>
    </row>
    <row r="65" spans="1:13">
      <c r="A65" s="62" t="s">
        <v>50</v>
      </c>
      <c r="B65" s="58"/>
      <c r="C65" s="58"/>
      <c r="D65" s="58"/>
      <c r="E65" s="58"/>
      <c r="F65" s="58"/>
      <c r="G65" s="58"/>
      <c r="H65" s="42">
        <v>112614.51</v>
      </c>
      <c r="I65" s="43"/>
      <c r="J65" s="43"/>
      <c r="K65" s="43"/>
      <c r="L65" s="43"/>
      <c r="M65" s="43"/>
    </row>
    <row r="66" spans="1:13">
      <c r="A66" s="62" t="s">
        <v>51</v>
      </c>
      <c r="B66" s="58"/>
      <c r="C66" s="58"/>
      <c r="D66" s="58"/>
      <c r="E66" s="58"/>
      <c r="F66" s="58"/>
      <c r="G66" s="58"/>
      <c r="H66" s="42">
        <v>51900.1</v>
      </c>
      <c r="I66" s="43"/>
      <c r="J66" s="43"/>
      <c r="K66" s="43"/>
      <c r="L66" s="43"/>
      <c r="M66" s="43"/>
    </row>
    <row r="67" spans="1:13">
      <c r="A67" s="63" t="s">
        <v>150</v>
      </c>
      <c r="B67" s="58"/>
      <c r="C67" s="58"/>
      <c r="D67" s="58"/>
      <c r="E67" s="58"/>
      <c r="F67" s="58"/>
      <c r="G67" s="58"/>
      <c r="H67" s="43"/>
      <c r="I67" s="43"/>
      <c r="J67" s="43"/>
      <c r="K67" s="43"/>
      <c r="L67" s="43"/>
      <c r="M67" s="43"/>
    </row>
    <row r="68" spans="1:13" ht="20.399999999999999">
      <c r="A68" s="62" t="s">
        <v>151</v>
      </c>
      <c r="B68" s="58"/>
      <c r="C68" s="58"/>
      <c r="D68" s="58"/>
      <c r="E68" s="58"/>
      <c r="F68" s="58"/>
      <c r="G68" s="58"/>
      <c r="H68" s="42">
        <v>148148.59</v>
      </c>
      <c r="I68" s="43"/>
      <c r="J68" s="43"/>
      <c r="K68" s="43"/>
      <c r="L68" s="43"/>
      <c r="M68" s="42" t="s">
        <v>152</v>
      </c>
    </row>
    <row r="69" spans="1:13" ht="20.399999999999999">
      <c r="A69" s="62" t="s">
        <v>153</v>
      </c>
      <c r="B69" s="58"/>
      <c r="C69" s="58"/>
      <c r="D69" s="58"/>
      <c r="E69" s="58"/>
      <c r="F69" s="58"/>
      <c r="G69" s="58"/>
      <c r="H69" s="42">
        <v>757164.65</v>
      </c>
      <c r="I69" s="43"/>
      <c r="J69" s="43"/>
      <c r="K69" s="43"/>
      <c r="L69" s="43"/>
      <c r="M69" s="42" t="s">
        <v>154</v>
      </c>
    </row>
    <row r="70" spans="1:13">
      <c r="A70" s="62" t="s">
        <v>155</v>
      </c>
      <c r="B70" s="58"/>
      <c r="C70" s="58"/>
      <c r="D70" s="58"/>
      <c r="E70" s="58"/>
      <c r="F70" s="58"/>
      <c r="G70" s="58"/>
      <c r="H70" s="42">
        <v>41463.93</v>
      </c>
      <c r="I70" s="43"/>
      <c r="J70" s="43"/>
      <c r="K70" s="43"/>
      <c r="L70" s="43"/>
      <c r="M70" s="42">
        <v>32.82</v>
      </c>
    </row>
    <row r="71" spans="1:13" ht="20.399999999999999">
      <c r="A71" s="62" t="s">
        <v>156</v>
      </c>
      <c r="B71" s="58"/>
      <c r="C71" s="58"/>
      <c r="D71" s="58"/>
      <c r="E71" s="58"/>
      <c r="F71" s="58"/>
      <c r="G71" s="58"/>
      <c r="H71" s="44">
        <v>946777.17</v>
      </c>
      <c r="I71" s="43"/>
      <c r="J71" s="43"/>
      <c r="K71" s="43"/>
      <c r="L71" s="43"/>
      <c r="M71" s="42" t="s">
        <v>148</v>
      </c>
    </row>
    <row r="72" spans="1:13">
      <c r="A72" s="62" t="s">
        <v>157</v>
      </c>
      <c r="B72" s="58"/>
      <c r="C72" s="58"/>
      <c r="D72" s="58"/>
      <c r="E72" s="58"/>
      <c r="F72" s="58"/>
      <c r="G72" s="58"/>
      <c r="H72" s="43"/>
      <c r="I72" s="43"/>
      <c r="J72" s="43"/>
      <c r="K72" s="43"/>
      <c r="L72" s="43"/>
      <c r="M72" s="43"/>
    </row>
    <row r="73" spans="1:13">
      <c r="A73" s="62" t="s">
        <v>158</v>
      </c>
      <c r="B73" s="58"/>
      <c r="C73" s="58"/>
      <c r="D73" s="58"/>
      <c r="E73" s="58"/>
      <c r="F73" s="58"/>
      <c r="G73" s="58"/>
      <c r="H73" s="42">
        <v>646415.66</v>
      </c>
      <c r="I73" s="43"/>
      <c r="J73" s="43"/>
      <c r="K73" s="43"/>
      <c r="L73" s="43"/>
      <c r="M73" s="43"/>
    </row>
    <row r="74" spans="1:13">
      <c r="A74" s="62" t="s">
        <v>159</v>
      </c>
      <c r="B74" s="58"/>
      <c r="C74" s="58"/>
      <c r="D74" s="58"/>
      <c r="E74" s="58"/>
      <c r="F74" s="58"/>
      <c r="G74" s="58"/>
      <c r="H74" s="42">
        <v>22507.71</v>
      </c>
      <c r="I74" s="43"/>
      <c r="J74" s="43"/>
      <c r="K74" s="43"/>
      <c r="L74" s="43"/>
      <c r="M74" s="43"/>
    </row>
    <row r="75" spans="1:13">
      <c r="A75" s="62" t="s">
        <v>160</v>
      </c>
      <c r="B75" s="58"/>
      <c r="C75" s="58"/>
      <c r="D75" s="58"/>
      <c r="E75" s="58"/>
      <c r="F75" s="58"/>
      <c r="G75" s="58"/>
      <c r="H75" s="42">
        <v>120239.22</v>
      </c>
      <c r="I75" s="43"/>
      <c r="J75" s="43"/>
      <c r="K75" s="43"/>
      <c r="L75" s="43"/>
      <c r="M75" s="43"/>
    </row>
    <row r="76" spans="1:13">
      <c r="A76" s="62" t="s">
        <v>161</v>
      </c>
      <c r="B76" s="58"/>
      <c r="C76" s="58"/>
      <c r="D76" s="58"/>
      <c r="E76" s="58"/>
      <c r="F76" s="58"/>
      <c r="G76" s="58"/>
      <c r="H76" s="42">
        <v>112614.51</v>
      </c>
      <c r="I76" s="43"/>
      <c r="J76" s="43"/>
      <c r="K76" s="43"/>
      <c r="L76" s="43"/>
      <c r="M76" s="43"/>
    </row>
    <row r="77" spans="1:13">
      <c r="A77" s="62" t="s">
        <v>162</v>
      </c>
      <c r="B77" s="58"/>
      <c r="C77" s="58"/>
      <c r="D77" s="58"/>
      <c r="E77" s="58"/>
      <c r="F77" s="58"/>
      <c r="G77" s="58"/>
      <c r="H77" s="42">
        <v>51900.1</v>
      </c>
      <c r="I77" s="43"/>
      <c r="J77" s="43"/>
      <c r="K77" s="43"/>
      <c r="L77" s="43"/>
      <c r="M77" s="43"/>
    </row>
    <row r="78" spans="1:13">
      <c r="A78" s="62" t="s">
        <v>167</v>
      </c>
      <c r="B78" s="58"/>
      <c r="C78" s="58"/>
      <c r="D78" s="58"/>
      <c r="E78" s="58"/>
      <c r="F78" s="58"/>
      <c r="G78" s="58"/>
      <c r="H78" s="44">
        <f>H71</f>
        <v>946777.17</v>
      </c>
      <c r="I78" s="43"/>
      <c r="J78" s="43"/>
      <c r="K78" s="43"/>
      <c r="L78" s="43"/>
      <c r="M78" s="43"/>
    </row>
    <row r="79" spans="1:13">
      <c r="A79" s="62" t="s">
        <v>168</v>
      </c>
      <c r="B79" s="58"/>
      <c r="C79" s="58"/>
      <c r="D79" s="58"/>
      <c r="E79" s="58"/>
      <c r="F79" s="58"/>
      <c r="G79" s="58"/>
      <c r="H79" s="67">
        <f>H78*20/100</f>
        <v>189355.43400000001</v>
      </c>
      <c r="I79" s="43"/>
      <c r="J79" s="43"/>
      <c r="K79" s="43"/>
      <c r="L79" s="43"/>
      <c r="M79" s="43"/>
    </row>
    <row r="80" spans="1:13" ht="20.399999999999999">
      <c r="A80" s="63" t="s">
        <v>163</v>
      </c>
      <c r="B80" s="58"/>
      <c r="C80" s="58"/>
      <c r="D80" s="58"/>
      <c r="E80" s="58"/>
      <c r="F80" s="58"/>
      <c r="G80" s="58"/>
      <c r="H80" s="68">
        <f>H78+H79</f>
        <v>1136132.6040000001</v>
      </c>
      <c r="I80" s="43"/>
      <c r="J80" s="43"/>
      <c r="K80" s="43"/>
      <c r="L80" s="43"/>
      <c r="M80" s="44" t="s">
        <v>148</v>
      </c>
    </row>
    <row r="83" spans="1:13">
      <c r="A83" s="49" t="s">
        <v>165</v>
      </c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</row>
    <row r="84" spans="1:13">
      <c r="A84" s="66" t="s">
        <v>164</v>
      </c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</row>
    <row r="86" spans="1:13">
      <c r="A86" s="49" t="s">
        <v>166</v>
      </c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</row>
    <row r="87" spans="1:13">
      <c r="A87" s="66" t="s">
        <v>164</v>
      </c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</row>
  </sheetData>
  <mergeCells count="59">
    <mergeCell ref="A83:M83"/>
    <mergeCell ref="A84:M84"/>
    <mergeCell ref="A86:M86"/>
    <mergeCell ref="A87:M87"/>
    <mergeCell ref="A77:G77"/>
    <mergeCell ref="A78:G78"/>
    <mergeCell ref="A79:G79"/>
    <mergeCell ref="A80:G80"/>
    <mergeCell ref="A72:G72"/>
    <mergeCell ref="A73:G73"/>
    <mergeCell ref="A74:G74"/>
    <mergeCell ref="A75:G75"/>
    <mergeCell ref="A76:G76"/>
    <mergeCell ref="A67:G67"/>
    <mergeCell ref="A68:G68"/>
    <mergeCell ref="A69:G69"/>
    <mergeCell ref="A70:G70"/>
    <mergeCell ref="A71:G71"/>
    <mergeCell ref="A62:M62"/>
    <mergeCell ref="A63:G63"/>
    <mergeCell ref="A64:G64"/>
    <mergeCell ref="A65:G65"/>
    <mergeCell ref="A66:G66"/>
    <mergeCell ref="A52:M52"/>
    <mergeCell ref="A58:G58"/>
    <mergeCell ref="A59:G59"/>
    <mergeCell ref="A60:G60"/>
    <mergeCell ref="A61:G61"/>
    <mergeCell ref="A47:G47"/>
    <mergeCell ref="A48:G48"/>
    <mergeCell ref="A49:G49"/>
    <mergeCell ref="A50:G50"/>
    <mergeCell ref="A51:G51"/>
    <mergeCell ref="A31:G31"/>
    <mergeCell ref="A32:G32"/>
    <mergeCell ref="A33:G33"/>
    <mergeCell ref="A34:G34"/>
    <mergeCell ref="A35:M35"/>
    <mergeCell ref="D21:E21"/>
    <mergeCell ref="D19:E19"/>
    <mergeCell ref="D18:E18"/>
    <mergeCell ref="D17:E17"/>
    <mergeCell ref="A29:M29"/>
    <mergeCell ref="H25:K25"/>
    <mergeCell ref="L25:M26"/>
    <mergeCell ref="G26:G27"/>
    <mergeCell ref="H26:H27"/>
    <mergeCell ref="I26:I27"/>
    <mergeCell ref="K26:K27"/>
    <mergeCell ref="A25:A27"/>
    <mergeCell ref="B25:B27"/>
    <mergeCell ref="C25:C27"/>
    <mergeCell ref="D25:D27"/>
    <mergeCell ref="E25:G25"/>
    <mergeCell ref="A6:K6"/>
    <mergeCell ref="B12:K12"/>
    <mergeCell ref="B15:M15"/>
    <mergeCell ref="D16:E16"/>
    <mergeCell ref="D20:E20"/>
  </mergeCells>
  <pageMargins left="0.19685039370078741" right="0.19685039370078741" top="0.51181102362204722" bottom="0.43307086614173229" header="0.31496062992125984" footer="0.23622047244094491"/>
  <pageSetup paperSize="9" scale="97" fitToHeight="0" orientation="landscape" r:id="rId1"/>
  <headerFooter alignWithMargins="0">
    <oddHeader>&amp;LГРАНД-Смета, версия 2021.2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ЛСР по форме №4 с материалами</vt:lpstr>
      <vt:lpstr>'ЛСР по форме №4 с материалами'!Заголовки_для_печати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 И. Борисенко</dc:creator>
  <cp:lastModifiedBy>вера</cp:lastModifiedBy>
  <cp:lastPrinted>2021-09-08T10:44:07Z</cp:lastPrinted>
  <dcterms:created xsi:type="dcterms:W3CDTF">2002-02-11T05:58:42Z</dcterms:created>
  <dcterms:modified xsi:type="dcterms:W3CDTF">2021-10-02T17:26:04Z</dcterms:modified>
</cp:coreProperties>
</file>