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  <c r="H68"/>
  <c r="H69" s="1"/>
  <c r="H70" s="1"/>
</calcChain>
</file>

<file path=xl/sharedStrings.xml><?xml version="1.0" encoding="utf-8"?>
<sst xmlns="http://schemas.openxmlformats.org/spreadsheetml/2006/main" count="159" uniqueCount="118">
  <si>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</si>
  <si>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</si>
  <si>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</si>
  <si>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</si>
  <si>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</si>
  <si>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</si>
  <si>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</si>
  <si>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</si>
  <si>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</si>
  <si>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</si>
  <si>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</si>
  <si>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</si>
  <si>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</si>
  <si>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</si>
  <si>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</si>
  <si>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</si>
  <si>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</si>
  <si>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</si>
  <si>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</si>
  <si>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</si>
  <si>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</si>
  <si>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</si>
  <si>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</si>
  <si>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</si>
  <si>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И23об-Ков.6</t>
    </r>
  </si>
  <si>
    <t>Работы по замене силовых трансформаторов марки ТМ на ТМГ-400кВА</t>
  </si>
  <si>
    <t>Основание: дефектная ведомость</t>
  </si>
  <si>
    <t>___________________________53,642</t>
  </si>
  <si>
    <t>тыс. руб.</t>
  </si>
  <si>
    <t>___________________________1,423</t>
  </si>
  <si>
    <t>Составлен(а) в текущих (прогнозных) ценах по состоянию на базисных ценах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</si>
  <si>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</si>
  <si>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</si>
  <si>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</si>
  <si>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</si>
  <si>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</si>
  <si>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</si>
  <si>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_______________________________________________________________________________________________0,804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</si>
  <si>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</si>
  <si>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_______________________________________________________________________________________________43,897</t>
  </si>
  <si>
    <t>Раздел 1. Демонтаж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</si>
  <si>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</si>
  <si>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</si>
  <si>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НР (220,39 руб.): 102% от ФОТ
СП (110,2 руб.): 51% от ФОТ</t>
    </r>
  </si>
  <si>
    <t>596,42
170,03</t>
  </si>
  <si>
    <t>426,39
46,04</t>
  </si>
  <si>
    <t>9,03
1,74</t>
  </si>
  <si>
    <t>Итого прямые затраты по разделу в базисных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</si>
  <si>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</si>
  <si>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</si>
  <si>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</si>
  <si>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</si>
  <si>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</si>
  <si>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НР (734,66 руб.): 102% от ФОТ
СП (367,33 руб.): 51% от ФОТ</t>
    </r>
  </si>
  <si>
    <t>3097,42
566,78</t>
  </si>
  <si>
    <t>1421,28
153,47</t>
  </si>
  <si>
    <t>30,1
5,8</t>
  </si>
  <si>
    <t>3</t>
  </si>
  <si>
    <t>прайс</t>
  </si>
  <si>
    <t>Трансформатор ТМГ-400 10(6)/0,4 (253583,33/5,68/1,2=37204,13)
(шт)</t>
  </si>
  <si>
    <t xml:space="preserve">
</t>
  </si>
  <si>
    <t>4</t>
  </si>
  <si>
    <t>Зажим контактный НН к ТМГ-250кВА(790,00/5,68/1,2=115,90)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</si>
  <si>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</si>
  <si>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</si>
  <si>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НР (112,86 руб.): 102% от ФОТ
СП (56,43 руб.): 51% от ФОТ</t>
    </r>
  </si>
  <si>
    <t>1384,91
988,58</t>
  </si>
  <si>
    <t>252,48
117,9</t>
  </si>
  <si>
    <t>25,25
11,79</t>
  </si>
  <si>
    <t>52,5
5,91</t>
  </si>
  <si>
    <t>5,25
0,59</t>
  </si>
  <si>
    <t>6</t>
  </si>
  <si>
    <r>
      <t>ТССЦ-502-0620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</si>
  <si>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Шины алюминиевые 50*5(250,12/5,68/1,2=36,7)
(м)</t>
  </si>
  <si>
    <t>1446,53
165,26</t>
  </si>
  <si>
    <t>35,35
6,39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</si>
  <si>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</si>
  <si>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</si>
  <si>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</si>
  <si>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</si>
  <si>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</si>
  <si>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НР (213,7 руб.): 78% от ФОТ
СП (98,63 руб.): 36% от ФОТ</t>
    </r>
  </si>
  <si>
    <t>273,97
273,97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</si>
  <si>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</si>
  <si>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</si>
  <si>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</si>
  <si>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НР (31,66 руб.): 78% от ФОТ
СП (14,61 руб.): 36% от ФОТ</t>
    </r>
  </si>
  <si>
    <t>40,59
40,59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</si>
  <si>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</si>
  <si>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</si>
  <si>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</si>
  <si>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НР (47,83 руб.): 78% от ФОТ
СП (22,08 руб.): 36% от ФОТ</t>
    </r>
  </si>
  <si>
    <t>61,32
61,32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</si>
  <si>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</si>
  <si>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</si>
  <si>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</si>
  <si>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базисных ценах</t>
  </si>
  <si>
    <t>1872,92
211,30</t>
  </si>
  <si>
    <t>59,23
8,13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</si>
  <si>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</si>
  <si>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</si>
  <si>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</si>
  <si>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</si>
  <si>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</si>
  <si>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</si>
  <si>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</si>
  <si>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</si>
  <si>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</si>
  <si>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</si>
  <si>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</si>
  <si>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</si>
  <si>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</si>
  <si>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</si>
  <si>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</si>
  <si>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</si>
  <si>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 </t>
  </si>
  <si>
    <t>Итого:</t>
  </si>
  <si>
    <t>х 2 ед =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</si>
</sst>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8"/>
  <sheetViews>
    <sheetView showGridLines="0" tabSelected="1" zoomScaleSheetLayoutView="75" workbookViewId="0">
      <selection activeCell="H16" sqref="H16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48"/>
      <c r="C6" s="48"/>
      <c r="D6" s="48"/>
      <c r="E6" s="48"/>
      <c r="F6" s="48"/>
      <c r="G6" s="48"/>
      <c r="H6" s="48"/>
      <c r="I6" s="48"/>
      <c r="J6" s="48"/>
      <c r="K6" s="48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8" t="s">
        <v>25</v>
      </c>
      <c r="C12" s="48"/>
      <c r="D12" s="48"/>
      <c r="E12" s="48"/>
      <c r="F12" s="48"/>
      <c r="G12" s="48"/>
      <c r="H12" s="48"/>
      <c r="I12" s="48"/>
      <c r="J12" s="48"/>
      <c r="K12" s="48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9" t="s">
        <v>26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"/>
      <c r="O15" s="7"/>
      <c r="P15" s="7"/>
      <c r="Q15" s="7"/>
    </row>
    <row r="16" spans="1:17">
      <c r="A16" s="17"/>
      <c r="B16" s="31" t="s">
        <v>35</v>
      </c>
      <c r="C16" s="32"/>
      <c r="D16" s="71" t="s">
        <v>27</v>
      </c>
      <c r="E16" s="72"/>
      <c r="F16" s="31" t="s">
        <v>28</v>
      </c>
      <c r="G16" s="20" t="s">
        <v>117</v>
      </c>
      <c r="H16" s="73">
        <f>53.642*2</f>
        <v>107.28400000000001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4" t="s">
        <v>39</v>
      </c>
      <c r="E17" s="63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4" t="s">
        <v>37</v>
      </c>
      <c r="E18" s="63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31</v>
      </c>
      <c r="C19" s="32"/>
      <c r="D19" s="62" t="s">
        <v>29</v>
      </c>
      <c r="E19" s="63"/>
      <c r="F19" s="20" t="s">
        <v>28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32</v>
      </c>
      <c r="C20" s="32"/>
      <c r="D20" s="62" t="s">
        <v>33</v>
      </c>
      <c r="E20" s="63"/>
      <c r="F20" s="20" t="s">
        <v>34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37" t="s">
        <v>30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5" t="s">
        <v>4</v>
      </c>
      <c r="B24" s="66" t="s">
        <v>8</v>
      </c>
      <c r="C24" s="65" t="s">
        <v>9</v>
      </c>
      <c r="D24" s="65" t="s">
        <v>10</v>
      </c>
      <c r="E24" s="65" t="s">
        <v>15</v>
      </c>
      <c r="F24" s="67"/>
      <c r="G24" s="67"/>
      <c r="H24" s="65" t="s">
        <v>16</v>
      </c>
      <c r="I24" s="65"/>
      <c r="J24" s="65"/>
      <c r="K24" s="65"/>
      <c r="L24" s="65" t="s">
        <v>23</v>
      </c>
      <c r="M24" s="65"/>
    </row>
    <row r="25" spans="1:17" s="21" customFormat="1" ht="24" customHeight="1">
      <c r="A25" s="65"/>
      <c r="B25" s="66"/>
      <c r="C25" s="65"/>
      <c r="D25" s="65"/>
      <c r="E25" s="35" t="s">
        <v>11</v>
      </c>
      <c r="F25" s="35" t="s">
        <v>17</v>
      </c>
      <c r="G25" s="65" t="s">
        <v>20</v>
      </c>
      <c r="H25" s="65" t="s">
        <v>5</v>
      </c>
      <c r="I25" s="65" t="s">
        <v>13</v>
      </c>
      <c r="J25" s="35" t="s">
        <v>17</v>
      </c>
      <c r="K25" s="65" t="s">
        <v>20</v>
      </c>
      <c r="L25" s="65"/>
      <c r="M25" s="65"/>
    </row>
    <row r="26" spans="1:17" s="21" customFormat="1" ht="38.25" customHeight="1">
      <c r="A26" s="65"/>
      <c r="B26" s="66"/>
      <c r="C26" s="65"/>
      <c r="D26" s="65"/>
      <c r="E26" s="35" t="s">
        <v>13</v>
      </c>
      <c r="F26" s="35" t="s">
        <v>12</v>
      </c>
      <c r="G26" s="65"/>
      <c r="H26" s="65"/>
      <c r="I26" s="65"/>
      <c r="J26" s="35" t="s">
        <v>12</v>
      </c>
      <c r="K26" s="65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61" t="s">
        <v>40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7" ht="116.25">
      <c r="A29" s="38" t="s">
        <v>41</v>
      </c>
      <c r="B29" s="39" t="s">
        <v>42</v>
      </c>
      <c r="C29" s="40" t="s">
        <v>43</v>
      </c>
      <c r="D29" s="41">
        <v>1</v>
      </c>
      <c r="E29" s="42" t="s">
        <v>44</v>
      </c>
      <c r="F29" s="42" t="s">
        <v>45</v>
      </c>
      <c r="G29" s="43"/>
      <c r="H29" s="43">
        <v>596.41999999999996</v>
      </c>
      <c r="I29" s="43">
        <v>170.03</v>
      </c>
      <c r="J29" s="42" t="s">
        <v>45</v>
      </c>
      <c r="K29" s="43"/>
      <c r="L29" s="42" t="s">
        <v>46</v>
      </c>
      <c r="M29" s="42" t="s">
        <v>46</v>
      </c>
    </row>
    <row r="30" spans="1:17" ht="22.5">
      <c r="A30" s="52" t="s">
        <v>47</v>
      </c>
      <c r="B30" s="53"/>
      <c r="C30" s="53"/>
      <c r="D30" s="53"/>
      <c r="E30" s="53"/>
      <c r="F30" s="53"/>
      <c r="G30" s="53"/>
      <c r="H30" s="42">
        <v>596.41999999999996</v>
      </c>
      <c r="I30" s="42">
        <v>170.03</v>
      </c>
      <c r="J30" s="42" t="s">
        <v>45</v>
      </c>
      <c r="K30" s="43"/>
      <c r="L30" s="43"/>
      <c r="M30" s="42" t="s">
        <v>46</v>
      </c>
    </row>
    <row r="31" spans="1:17">
      <c r="A31" s="52" t="s">
        <v>48</v>
      </c>
      <c r="B31" s="53"/>
      <c r="C31" s="53"/>
      <c r="D31" s="53"/>
      <c r="E31" s="53"/>
      <c r="F31" s="53"/>
      <c r="G31" s="53"/>
      <c r="H31" s="42">
        <v>220.39</v>
      </c>
      <c r="I31" s="43"/>
      <c r="J31" s="43"/>
      <c r="K31" s="43"/>
      <c r="L31" s="43"/>
      <c r="M31" s="43"/>
    </row>
    <row r="32" spans="1:17">
      <c r="A32" s="52" t="s">
        <v>49</v>
      </c>
      <c r="B32" s="53"/>
      <c r="C32" s="53"/>
      <c r="D32" s="53"/>
      <c r="E32" s="53"/>
      <c r="F32" s="53"/>
      <c r="G32" s="53"/>
      <c r="H32" s="42">
        <v>110.2</v>
      </c>
      <c r="I32" s="43"/>
      <c r="J32" s="43"/>
      <c r="K32" s="43"/>
      <c r="L32" s="43"/>
      <c r="M32" s="43"/>
    </row>
    <row r="33" spans="1:13" ht="22.5">
      <c r="A33" s="58" t="s">
        <v>50</v>
      </c>
      <c r="B33" s="53"/>
      <c r="C33" s="53"/>
      <c r="D33" s="53"/>
      <c r="E33" s="53"/>
      <c r="F33" s="53"/>
      <c r="G33" s="53"/>
      <c r="H33" s="44">
        <v>927.01</v>
      </c>
      <c r="I33" s="43"/>
      <c r="J33" s="43"/>
      <c r="K33" s="43"/>
      <c r="L33" s="43"/>
      <c r="M33" s="44" t="s">
        <v>46</v>
      </c>
    </row>
    <row r="34" spans="1:13" ht="19.149999999999999" customHeight="1">
      <c r="A34" s="61" t="s">
        <v>51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67.5">
      <c r="A35" s="38" t="s">
        <v>52</v>
      </c>
      <c r="B35" s="39" t="s">
        <v>42</v>
      </c>
      <c r="C35" s="40" t="s">
        <v>53</v>
      </c>
      <c r="D35" s="41">
        <v>1</v>
      </c>
      <c r="E35" s="42" t="s">
        <v>54</v>
      </c>
      <c r="F35" s="42" t="s">
        <v>55</v>
      </c>
      <c r="G35" s="42">
        <v>1109.3599999999999</v>
      </c>
      <c r="H35" s="43">
        <v>3097.42</v>
      </c>
      <c r="I35" s="43">
        <v>566.78</v>
      </c>
      <c r="J35" s="42" t="s">
        <v>55</v>
      </c>
      <c r="K35" s="43">
        <v>1109.3599999999999</v>
      </c>
      <c r="L35" s="42" t="s">
        <v>56</v>
      </c>
      <c r="M35" s="42" t="s">
        <v>56</v>
      </c>
    </row>
    <row r="36" spans="1:13" ht="36">
      <c r="A36" s="38" t="s">
        <v>57</v>
      </c>
      <c r="B36" s="39" t="s">
        <v>58</v>
      </c>
      <c r="C36" s="40" t="s">
        <v>59</v>
      </c>
      <c r="D36" s="41">
        <v>1</v>
      </c>
      <c r="E36" s="42">
        <v>37204.129999999997</v>
      </c>
      <c r="F36" s="43"/>
      <c r="G36" s="42">
        <v>37204.129999999997</v>
      </c>
      <c r="H36" s="43">
        <v>37204.129999999997</v>
      </c>
      <c r="I36" s="43"/>
      <c r="J36" s="43"/>
      <c r="K36" s="43">
        <v>37204.129999999997</v>
      </c>
      <c r="L36" s="42" t="s">
        <v>60</v>
      </c>
      <c r="M36" s="42" t="s">
        <v>60</v>
      </c>
    </row>
    <row r="37" spans="1:13" ht="36">
      <c r="A37" s="38" t="s">
        <v>61</v>
      </c>
      <c r="B37" s="39" t="s">
        <v>58</v>
      </c>
      <c r="C37" s="40" t="s">
        <v>62</v>
      </c>
      <c r="D37" s="41">
        <v>1</v>
      </c>
      <c r="E37" s="42">
        <v>115.9</v>
      </c>
      <c r="F37" s="43"/>
      <c r="G37" s="42">
        <v>115.9</v>
      </c>
      <c r="H37" s="43">
        <v>115.9</v>
      </c>
      <c r="I37" s="43"/>
      <c r="J37" s="43"/>
      <c r="K37" s="43">
        <v>115.9</v>
      </c>
      <c r="L37" s="42" t="s">
        <v>60</v>
      </c>
      <c r="M37" s="42" t="s">
        <v>60</v>
      </c>
    </row>
    <row r="38" spans="1:13" ht="67.5">
      <c r="A38" s="38" t="s">
        <v>63</v>
      </c>
      <c r="B38" s="39" t="s">
        <v>64</v>
      </c>
      <c r="C38" s="40" t="s">
        <v>65</v>
      </c>
      <c r="D38" s="41">
        <v>0.1</v>
      </c>
      <c r="E38" s="42" t="s">
        <v>66</v>
      </c>
      <c r="F38" s="42" t="s">
        <v>67</v>
      </c>
      <c r="G38" s="42">
        <v>143.85</v>
      </c>
      <c r="H38" s="43">
        <v>138.49</v>
      </c>
      <c r="I38" s="43">
        <v>98.86</v>
      </c>
      <c r="J38" s="42" t="s">
        <v>68</v>
      </c>
      <c r="K38" s="43">
        <v>14.38</v>
      </c>
      <c r="L38" s="42" t="s">
        <v>69</v>
      </c>
      <c r="M38" s="42" t="s">
        <v>70</v>
      </c>
    </row>
    <row r="39" spans="1:13" ht="41.25">
      <c r="A39" s="38" t="s">
        <v>71</v>
      </c>
      <c r="B39" s="39" t="s">
        <v>72</v>
      </c>
      <c r="C39" s="40" t="s">
        <v>73</v>
      </c>
      <c r="D39" s="41">
        <v>10</v>
      </c>
      <c r="E39" s="42">
        <v>36.700000000000003</v>
      </c>
      <c r="F39" s="43"/>
      <c r="G39" s="42">
        <v>36.700000000000003</v>
      </c>
      <c r="H39" s="43">
        <v>367</v>
      </c>
      <c r="I39" s="43"/>
      <c r="J39" s="43"/>
      <c r="K39" s="43">
        <v>367</v>
      </c>
      <c r="L39" s="42" t="s">
        <v>60</v>
      </c>
      <c r="M39" s="42" t="s">
        <v>60</v>
      </c>
    </row>
    <row r="40" spans="1:13" ht="22.5">
      <c r="A40" s="52" t="s">
        <v>47</v>
      </c>
      <c r="B40" s="53"/>
      <c r="C40" s="53"/>
      <c r="D40" s="53"/>
      <c r="E40" s="53"/>
      <c r="F40" s="53"/>
      <c r="G40" s="53"/>
      <c r="H40" s="42">
        <v>40922.94</v>
      </c>
      <c r="I40" s="42">
        <v>665.64</v>
      </c>
      <c r="J40" s="42" t="s">
        <v>74</v>
      </c>
      <c r="K40" s="42">
        <v>38810.769999999997</v>
      </c>
      <c r="L40" s="43"/>
      <c r="M40" s="42" t="s">
        <v>75</v>
      </c>
    </row>
    <row r="41" spans="1:13" ht="26.1" customHeight="1">
      <c r="A41" s="52" t="s">
        <v>76</v>
      </c>
      <c r="B41" s="53"/>
      <c r="C41" s="53"/>
      <c r="D41" s="53"/>
      <c r="E41" s="53"/>
      <c r="F41" s="53"/>
      <c r="G41" s="53"/>
      <c r="H41" s="42">
        <v>41699.160000000003</v>
      </c>
      <c r="I41" s="42">
        <v>665.64</v>
      </c>
      <c r="J41" s="42" t="s">
        <v>74</v>
      </c>
      <c r="K41" s="42">
        <v>39586.99</v>
      </c>
      <c r="L41" s="43"/>
      <c r="M41" s="42" t="s">
        <v>75</v>
      </c>
    </row>
    <row r="42" spans="1:13">
      <c r="A42" s="52" t="s">
        <v>48</v>
      </c>
      <c r="B42" s="53"/>
      <c r="C42" s="53"/>
      <c r="D42" s="53"/>
      <c r="E42" s="53"/>
      <c r="F42" s="53"/>
      <c r="G42" s="53"/>
      <c r="H42" s="42">
        <v>847.52</v>
      </c>
      <c r="I42" s="43"/>
      <c r="J42" s="43"/>
      <c r="K42" s="43"/>
      <c r="L42" s="43"/>
      <c r="M42" s="43"/>
    </row>
    <row r="43" spans="1:13">
      <c r="A43" s="52" t="s">
        <v>49</v>
      </c>
      <c r="B43" s="53"/>
      <c r="C43" s="53"/>
      <c r="D43" s="53"/>
      <c r="E43" s="53"/>
      <c r="F43" s="53"/>
      <c r="G43" s="53"/>
      <c r="H43" s="42">
        <v>423.76</v>
      </c>
      <c r="I43" s="43"/>
      <c r="J43" s="43"/>
      <c r="K43" s="43"/>
      <c r="L43" s="43"/>
      <c r="M43" s="43"/>
    </row>
    <row r="44" spans="1:13" ht="22.5">
      <c r="A44" s="58" t="s">
        <v>77</v>
      </c>
      <c r="B44" s="53"/>
      <c r="C44" s="53"/>
      <c r="D44" s="53"/>
      <c r="E44" s="53"/>
      <c r="F44" s="53"/>
      <c r="G44" s="53"/>
      <c r="H44" s="44">
        <v>42970.44</v>
      </c>
      <c r="I44" s="43"/>
      <c r="J44" s="43"/>
      <c r="K44" s="43"/>
      <c r="L44" s="43"/>
      <c r="M44" s="44" t="s">
        <v>75</v>
      </c>
    </row>
    <row r="45" spans="1:13" ht="19.149999999999999" customHeight="1">
      <c r="A45" s="61" t="s">
        <v>78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1:13" ht="79.5">
      <c r="A46" s="38" t="s">
        <v>79</v>
      </c>
      <c r="B46" s="39" t="s">
        <v>80</v>
      </c>
      <c r="C46" s="40" t="s">
        <v>81</v>
      </c>
      <c r="D46" s="41">
        <v>1</v>
      </c>
      <c r="E46" s="42" t="s">
        <v>82</v>
      </c>
      <c r="F46" s="43"/>
      <c r="G46" s="43"/>
      <c r="H46" s="43">
        <v>273.97000000000003</v>
      </c>
      <c r="I46" s="43">
        <v>273.97000000000003</v>
      </c>
      <c r="J46" s="43"/>
      <c r="K46" s="43"/>
      <c r="L46" s="42" t="s">
        <v>83</v>
      </c>
      <c r="M46" s="42" t="s">
        <v>83</v>
      </c>
    </row>
    <row r="47" spans="1:13" ht="67.5">
      <c r="A47" s="38" t="s">
        <v>84</v>
      </c>
      <c r="B47" s="39" t="s">
        <v>85</v>
      </c>
      <c r="C47" s="40" t="s">
        <v>86</v>
      </c>
      <c r="D47" s="41">
        <v>1</v>
      </c>
      <c r="E47" s="42" t="s">
        <v>87</v>
      </c>
      <c r="F47" s="43"/>
      <c r="G47" s="43"/>
      <c r="H47" s="43">
        <v>40.590000000000003</v>
      </c>
      <c r="I47" s="43">
        <v>40.590000000000003</v>
      </c>
      <c r="J47" s="43"/>
      <c r="K47" s="43"/>
      <c r="L47" s="42" t="s">
        <v>88</v>
      </c>
      <c r="M47" s="42" t="s">
        <v>88</v>
      </c>
    </row>
    <row r="48" spans="1:13" ht="55.5">
      <c r="A48" s="38" t="s">
        <v>89</v>
      </c>
      <c r="B48" s="39" t="s">
        <v>90</v>
      </c>
      <c r="C48" s="40" t="s">
        <v>91</v>
      </c>
      <c r="D48" s="41">
        <v>1</v>
      </c>
      <c r="E48" s="42" t="s">
        <v>92</v>
      </c>
      <c r="F48" s="43"/>
      <c r="G48" s="43"/>
      <c r="H48" s="43">
        <v>61.32</v>
      </c>
      <c r="I48" s="43">
        <v>61.32</v>
      </c>
      <c r="J48" s="43"/>
      <c r="K48" s="43"/>
      <c r="L48" s="42" t="s">
        <v>93</v>
      </c>
      <c r="M48" s="42" t="s">
        <v>93</v>
      </c>
    </row>
    <row r="49" spans="1:13">
      <c r="A49" s="52" t="s">
        <v>47</v>
      </c>
      <c r="B49" s="53"/>
      <c r="C49" s="53"/>
      <c r="D49" s="53"/>
      <c r="E49" s="53"/>
      <c r="F49" s="53"/>
      <c r="G49" s="53"/>
      <c r="H49" s="42">
        <v>375.88</v>
      </c>
      <c r="I49" s="42">
        <v>375.88</v>
      </c>
      <c r="J49" s="43"/>
      <c r="K49" s="43"/>
      <c r="L49" s="43"/>
      <c r="M49" s="42">
        <v>14.85</v>
      </c>
    </row>
    <row r="50" spans="1:13">
      <c r="A50" s="52" t="s">
        <v>48</v>
      </c>
      <c r="B50" s="53"/>
      <c r="C50" s="53"/>
      <c r="D50" s="53"/>
      <c r="E50" s="53"/>
      <c r="F50" s="53"/>
      <c r="G50" s="53"/>
      <c r="H50" s="42">
        <v>293.19</v>
      </c>
      <c r="I50" s="43"/>
      <c r="J50" s="43"/>
      <c r="K50" s="43"/>
      <c r="L50" s="43"/>
      <c r="M50" s="43"/>
    </row>
    <row r="51" spans="1:13">
      <c r="A51" s="52" t="s">
        <v>49</v>
      </c>
      <c r="B51" s="53"/>
      <c r="C51" s="53"/>
      <c r="D51" s="53"/>
      <c r="E51" s="53"/>
      <c r="F51" s="53"/>
      <c r="G51" s="53"/>
      <c r="H51" s="42">
        <v>135.32</v>
      </c>
      <c r="I51" s="43"/>
      <c r="J51" s="43"/>
      <c r="K51" s="43"/>
      <c r="L51" s="43"/>
      <c r="M51" s="43"/>
    </row>
    <row r="52" spans="1:13">
      <c r="A52" s="58" t="s">
        <v>94</v>
      </c>
      <c r="B52" s="53"/>
      <c r="C52" s="53"/>
      <c r="D52" s="53"/>
      <c r="E52" s="53"/>
      <c r="F52" s="53"/>
      <c r="G52" s="53"/>
      <c r="H52" s="44">
        <v>804.39</v>
      </c>
      <c r="I52" s="43"/>
      <c r="J52" s="43"/>
      <c r="K52" s="43"/>
      <c r="L52" s="43"/>
      <c r="M52" s="44">
        <v>14.85</v>
      </c>
    </row>
    <row r="53" spans="1:13">
      <c r="A53" s="59" t="s">
        <v>95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22.5">
      <c r="A54" s="52" t="s">
        <v>96</v>
      </c>
      <c r="B54" s="53"/>
      <c r="C54" s="53"/>
      <c r="D54" s="53"/>
      <c r="E54" s="53"/>
      <c r="F54" s="53"/>
      <c r="G54" s="53"/>
      <c r="H54" s="42">
        <v>41895.24</v>
      </c>
      <c r="I54" s="42">
        <v>1211.55</v>
      </c>
      <c r="J54" s="42" t="s">
        <v>97</v>
      </c>
      <c r="K54" s="42">
        <v>38810.769999999997</v>
      </c>
      <c r="L54" s="43"/>
      <c r="M54" s="42" t="s">
        <v>98</v>
      </c>
    </row>
    <row r="55" spans="1:13" ht="26.1" customHeight="1">
      <c r="A55" s="52" t="s">
        <v>99</v>
      </c>
      <c r="B55" s="53"/>
      <c r="C55" s="53"/>
      <c r="D55" s="53"/>
      <c r="E55" s="53"/>
      <c r="F55" s="53"/>
      <c r="G55" s="53"/>
      <c r="H55" s="42">
        <v>42671.46</v>
      </c>
      <c r="I55" s="42">
        <v>1211.55</v>
      </c>
      <c r="J55" s="42" t="s">
        <v>97</v>
      </c>
      <c r="K55" s="42">
        <v>39586.99</v>
      </c>
      <c r="L55" s="43"/>
      <c r="M55" s="42" t="s">
        <v>98</v>
      </c>
    </row>
    <row r="56" spans="1:13">
      <c r="A56" s="52" t="s">
        <v>48</v>
      </c>
      <c r="B56" s="53"/>
      <c r="C56" s="53"/>
      <c r="D56" s="53"/>
      <c r="E56" s="53"/>
      <c r="F56" s="53"/>
      <c r="G56" s="53"/>
      <c r="H56" s="42">
        <v>1361.1</v>
      </c>
      <c r="I56" s="43"/>
      <c r="J56" s="43"/>
      <c r="K56" s="43"/>
      <c r="L56" s="43"/>
      <c r="M56" s="43"/>
    </row>
    <row r="57" spans="1:13">
      <c r="A57" s="52" t="s">
        <v>49</v>
      </c>
      <c r="B57" s="53"/>
      <c r="C57" s="53"/>
      <c r="D57" s="53"/>
      <c r="E57" s="53"/>
      <c r="F57" s="53"/>
      <c r="G57" s="53"/>
      <c r="H57" s="42">
        <v>669.27</v>
      </c>
      <c r="I57" s="43"/>
      <c r="J57" s="43"/>
      <c r="K57" s="43"/>
      <c r="L57" s="43"/>
      <c r="M57" s="43"/>
    </row>
    <row r="58" spans="1:13">
      <c r="A58" s="58" t="s">
        <v>100</v>
      </c>
      <c r="B58" s="53"/>
      <c r="C58" s="53"/>
      <c r="D58" s="53"/>
      <c r="E58" s="53"/>
      <c r="F58" s="53"/>
      <c r="G58" s="53"/>
      <c r="H58" s="43"/>
      <c r="I58" s="43"/>
      <c r="J58" s="43"/>
      <c r="K58" s="43"/>
      <c r="L58" s="43"/>
      <c r="M58" s="43"/>
    </row>
    <row r="59" spans="1:13" ht="22.5">
      <c r="A59" s="52" t="s">
        <v>101</v>
      </c>
      <c r="B59" s="53"/>
      <c r="C59" s="53"/>
      <c r="D59" s="53"/>
      <c r="E59" s="53"/>
      <c r="F59" s="53"/>
      <c r="G59" s="53"/>
      <c r="H59" s="42">
        <v>43897.440000000002</v>
      </c>
      <c r="I59" s="43"/>
      <c r="J59" s="43"/>
      <c r="K59" s="43"/>
      <c r="L59" s="43"/>
      <c r="M59" s="42" t="s">
        <v>102</v>
      </c>
    </row>
    <row r="60" spans="1:13">
      <c r="A60" s="52" t="s">
        <v>103</v>
      </c>
      <c r="B60" s="53"/>
      <c r="C60" s="53"/>
      <c r="D60" s="53"/>
      <c r="E60" s="53"/>
      <c r="F60" s="53"/>
      <c r="G60" s="53"/>
      <c r="H60" s="42">
        <v>804.39</v>
      </c>
      <c r="I60" s="43"/>
      <c r="J60" s="43"/>
      <c r="K60" s="43"/>
      <c r="L60" s="43"/>
      <c r="M60" s="42">
        <v>14.85</v>
      </c>
    </row>
    <row r="61" spans="1:13" ht="22.5">
      <c r="A61" s="52" t="s">
        <v>104</v>
      </c>
      <c r="B61" s="53"/>
      <c r="C61" s="53"/>
      <c r="D61" s="53"/>
      <c r="E61" s="53"/>
      <c r="F61" s="53"/>
      <c r="G61" s="53"/>
      <c r="H61" s="42">
        <v>44701.83</v>
      </c>
      <c r="I61" s="43"/>
      <c r="J61" s="43"/>
      <c r="K61" s="43"/>
      <c r="L61" s="43"/>
      <c r="M61" s="42" t="s">
        <v>98</v>
      </c>
    </row>
    <row r="62" spans="1:13">
      <c r="A62" s="52" t="s">
        <v>105</v>
      </c>
      <c r="B62" s="53"/>
      <c r="C62" s="53"/>
      <c r="D62" s="53"/>
      <c r="E62" s="53"/>
      <c r="F62" s="53"/>
      <c r="G62" s="53"/>
      <c r="H62" s="43"/>
      <c r="I62" s="43"/>
      <c r="J62" s="43"/>
      <c r="K62" s="43"/>
      <c r="L62" s="43"/>
      <c r="M62" s="43"/>
    </row>
    <row r="63" spans="1:13">
      <c r="A63" s="52" t="s">
        <v>106</v>
      </c>
      <c r="B63" s="53"/>
      <c r="C63" s="53"/>
      <c r="D63" s="53"/>
      <c r="E63" s="53"/>
      <c r="F63" s="53"/>
      <c r="G63" s="53"/>
      <c r="H63" s="42">
        <v>39586.99</v>
      </c>
      <c r="I63" s="43"/>
      <c r="J63" s="43"/>
      <c r="K63" s="43"/>
      <c r="L63" s="43"/>
      <c r="M63" s="43"/>
    </row>
    <row r="64" spans="1:13">
      <c r="A64" s="52" t="s">
        <v>107</v>
      </c>
      <c r="B64" s="53"/>
      <c r="C64" s="53"/>
      <c r="D64" s="53"/>
      <c r="E64" s="53"/>
      <c r="F64" s="53"/>
      <c r="G64" s="53"/>
      <c r="H64" s="42">
        <v>1872.92</v>
      </c>
      <c r="I64" s="43"/>
      <c r="J64" s="43"/>
      <c r="K64" s="43"/>
      <c r="L64" s="43"/>
      <c r="M64" s="43"/>
    </row>
    <row r="65" spans="1:13">
      <c r="A65" s="52" t="s">
        <v>108</v>
      </c>
      <c r="B65" s="53"/>
      <c r="C65" s="53"/>
      <c r="D65" s="53"/>
      <c r="E65" s="53"/>
      <c r="F65" s="53"/>
      <c r="G65" s="53"/>
      <c r="H65" s="42">
        <v>1422.85</v>
      </c>
      <c r="I65" s="43"/>
      <c r="J65" s="43"/>
      <c r="K65" s="43"/>
      <c r="L65" s="43"/>
      <c r="M65" s="43"/>
    </row>
    <row r="66" spans="1:13">
      <c r="A66" s="52" t="s">
        <v>109</v>
      </c>
      <c r="B66" s="53"/>
      <c r="C66" s="53"/>
      <c r="D66" s="53"/>
      <c r="E66" s="53"/>
      <c r="F66" s="53"/>
      <c r="G66" s="53"/>
      <c r="H66" s="42">
        <v>1361.1</v>
      </c>
      <c r="I66" s="43"/>
      <c r="J66" s="43"/>
      <c r="K66" s="43"/>
      <c r="L66" s="43"/>
      <c r="M66" s="43"/>
    </row>
    <row r="67" spans="1:13">
      <c r="A67" s="52" t="s">
        <v>110</v>
      </c>
      <c r="B67" s="53"/>
      <c r="C67" s="53"/>
      <c r="D67" s="53"/>
      <c r="E67" s="53"/>
      <c r="F67" s="53"/>
      <c r="G67" s="53"/>
      <c r="H67" s="42">
        <v>669.27</v>
      </c>
      <c r="I67" s="43"/>
      <c r="J67" s="43"/>
      <c r="K67" s="43"/>
      <c r="L67" s="43"/>
      <c r="M67" s="43"/>
    </row>
    <row r="68" spans="1:13">
      <c r="A68" s="55" t="s">
        <v>116</v>
      </c>
      <c r="B68" s="56"/>
      <c r="C68" s="56"/>
      <c r="D68" s="56"/>
      <c r="E68" s="56"/>
      <c r="F68" s="56"/>
      <c r="G68" s="57"/>
      <c r="H68" s="44">
        <f>H61</f>
        <v>44701.83</v>
      </c>
      <c r="I68" s="43"/>
      <c r="J68" s="43"/>
      <c r="K68" s="43"/>
      <c r="L68" s="43"/>
      <c r="M68" s="43"/>
    </row>
    <row r="69" spans="1:13">
      <c r="A69" s="54" t="s">
        <v>115</v>
      </c>
      <c r="B69" s="51"/>
      <c r="C69" s="51"/>
      <c r="D69" s="51"/>
      <c r="E69" s="51"/>
      <c r="F69" s="51"/>
      <c r="G69" s="51"/>
      <c r="H69" s="45">
        <f>H68*20/100</f>
        <v>8940.3660000000018</v>
      </c>
      <c r="I69" s="43"/>
      <c r="J69" s="43"/>
      <c r="K69" s="43"/>
      <c r="L69" s="43"/>
      <c r="M69" s="43"/>
    </row>
    <row r="70" spans="1:13" ht="22.5">
      <c r="A70" s="50" t="s">
        <v>111</v>
      </c>
      <c r="B70" s="51"/>
      <c r="C70" s="51"/>
      <c r="D70" s="51"/>
      <c r="E70" s="51"/>
      <c r="F70" s="51"/>
      <c r="G70" s="51"/>
      <c r="H70" s="46">
        <f>H68+H69</f>
        <v>53642.196000000004</v>
      </c>
      <c r="I70" s="43"/>
      <c r="J70" s="43"/>
      <c r="K70" s="43"/>
      <c r="L70" s="43"/>
      <c r="M70" s="44" t="s">
        <v>98</v>
      </c>
    </row>
    <row r="74" spans="1:13">
      <c r="A74" s="49" t="s">
        <v>113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1:13">
      <c r="A75" s="47" t="s">
        <v>112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7" spans="1:13">
      <c r="A77" s="49" t="s">
        <v>114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1:13">
      <c r="A78" s="47" t="s">
        <v>112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</row>
  </sheetData>
  <mergeCells count="57">
    <mergeCell ref="A6:K6"/>
    <mergeCell ref="B12:K12"/>
    <mergeCell ref="B15:M15"/>
    <mergeCell ref="D16:E16"/>
    <mergeCell ref="D19:E19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31:G31"/>
    <mergeCell ref="A32:G32"/>
    <mergeCell ref="A33:G33"/>
    <mergeCell ref="A34:M34"/>
    <mergeCell ref="A40:G40"/>
    <mergeCell ref="A41:G41"/>
    <mergeCell ref="A42:G42"/>
    <mergeCell ref="A43:G43"/>
    <mergeCell ref="A44:G44"/>
    <mergeCell ref="A45:M45"/>
    <mergeCell ref="A49:G49"/>
    <mergeCell ref="A50:G50"/>
    <mergeCell ref="A51:G51"/>
    <mergeCell ref="A52:G52"/>
    <mergeCell ref="A53:M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9:G69"/>
    <mergeCell ref="A68:G68"/>
    <mergeCell ref="A78:M78"/>
    <mergeCell ref="A74:M74"/>
    <mergeCell ref="A75:M75"/>
    <mergeCell ref="A77:M77"/>
    <mergeCell ref="A70:G70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2021-09-07T12:40:15Z</cp:lastPrinted>
  <dcterms:created xsi:type="dcterms:W3CDTF">2002-02-11T05:58:42Z</dcterms:created>
  <dcterms:modified xsi:type="dcterms:W3CDTF">2022-02-06T06:03:43Z</dcterms:modified>
</cp:coreProperties>
</file>